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mashita-k\Desktop\"/>
    </mc:Choice>
  </mc:AlternateContent>
  <workbookProtection workbookAlgorithmName="SHA-512" workbookHashValue="zLcGYO7/ZyfXM02fU/CJBmTzLXcDLc9gQBShXzu7EkCzKYijNftRlqUTbGnqwaT/bqnkbmQzmDhGLJkjsbv6Kw==" workbookSaltValue="IMLKExqTzUwtmqqLcaKeo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<sst xmlns="http://schemas.openxmlformats.org/spreadsheetml/2006/main" count="228" uniqueCount="112">
  <si>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</si>
  <si>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</si>
  <si>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</si>
  <si>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</si>
  <si>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</si>
  <si>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</si>
  <si>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</si>
  <si>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</si>
  <si>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</si>
  <si>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</si>
  <si>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</si>
  <si>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</si>
  <si>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</si>
  <si>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</si>
  <si>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</si>
  <si>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</si>
  <si>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</si>
  <si>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</si>
  <si>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</si>
  <si>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</si>
  <si>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</si>
  <si>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</si>
  <si>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</si>
  <si>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</si>
  <si>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</si>
  <si>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</si>
  <si>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</si>
  <si>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</si>
  <si>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</si>
  <si>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</si>
  <si>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</si>
  <si>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</si>
  <si>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</si>
  <si>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</si>
  <si>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</si>
  <si>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</si>
  <si>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</si>
  <si>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</si>
  <si>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</si>
  <si>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</si>
  <si>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</si>
  <si>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</si>
  <si>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</si>
  <si>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</si>
  <si>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</si>
  <si>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</si>
  <si>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</si>
  <si>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</si>
  <si>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</si>
  <si>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</si>
  <si>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</si>
  <si>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</si>
  <si>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</si>
  <si>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</si>
  <si>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</si>
  <si>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</si>
  <si>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</si>
  <si>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</si>
  <si>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</si>
  <si>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</si>
  <si>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</si>
  <si>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</si>
  <si>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</si>
  <si>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</si>
  <si>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</si>
  <si>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</si>
  <si>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</si>
  <si>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</si>
  <si>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</si>
  <si>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</si>
  <si>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</si>
  <si>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</si>
  <si>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</si>
  <si>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</si>
  <si>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</si>
  <si>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</si>
  <si>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</si>
  <si>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</si>
  <si>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</si>
  <si>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</si>
  <si>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</si>
  <si>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</si>
  <si>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</si>
  <si>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</si>
  <si>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</si>
  <si>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</si>
  <si>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</si>
  <si>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</si>
  <si>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</si>
  <si>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</si>
  <si>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</si>
  <si>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</si>
  <si>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苅田町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</si>
  <si>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</si>
  <si>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</si>
  <si>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</si>
  <si>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</si>
  <si>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</si>
  <si>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</si>
  <si>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</si>
  <si>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</si>
  <si>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</si>
  <si>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</si>
  <si>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</si>
  <si>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</si>
  <si>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</si>
  <si>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</si>
  <si>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</si>
  <si>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</si>
  <si>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①経常収支比率は、給水収益等の収益で、維持管理費や支払利息等の費用をどの程度賄えているかを表す指標です。　本町においては、単年度収支が黒字であることを示す100％以上となっています。昨年度よりは低下していますが、類似団体平均値を上回っています。
②累積欠損金比率は、営業収益に対する累積欠損金の状況を示す指標です。　本町においては、累積欠損金がないため0％となっており、類似団体平均値を下回っています。
③流動比率は、短期的な債務に対して支払うことが出来る現金等がある状況を示す指標です。　本町においては、昨年度よりは低下しておりますが、類似団体平均値を上回っています。
④企業債残高対給水収益比率は、給水収益に対する企業債残高を示す指標です。　本町においては、企業債残高は減少傾向で徐々に改善していますが、類似団体平均値を上回る水準で推移しています。
⑤料金回収率は、給水に係る費用がどの程度給水収益で賄えているかを表す指標です。　本町においては、昨年度に比べて費用が増加し給水収益が減少したため、率は低下しましたが、依然として100％を上回る水準で推移しており、類似団体平均値を上回っています。
⑥給水原価は、有収水量1㎥あたりについてどれだけの費用がかかっているかを表す指標です。　本町においては、類似団体平均値を上回っています。
⑦施設利用率は、施設の利用状況や適正規模を判断する指標です。　本町においては、類似団体平均値を下回っています。
⑧有収率は、施設の稼働が収益につながっているか判断する指標です。　本町においては、類似団体平均値を上回っています。</t>
    <rPh sb="91" eb="93">
      <t>サクネン</t>
    </rPh>
    <rPh sb="93" eb="94">
      <t>ド</t>
    </rPh>
    <rPh sb="97" eb="99">
      <t>テイカ</t>
    </rPh>
    <rPh sb="114" eb="116">
      <t>ウワマワ</t>
    </rPh>
    <rPh sb="193" eb="194">
      <t>シタ</t>
    </rPh>
    <rPh sb="253" eb="256">
      <t>サクネンド</t>
    </rPh>
    <rPh sb="259" eb="261">
      <t>テイカ</t>
    </rPh>
    <rPh sb="277" eb="278">
      <t>ウエ</t>
    </rPh>
    <rPh sb="342" eb="344">
      <t>ジョジョ</t>
    </rPh>
    <rPh sb="345" eb="347">
      <t>カイゼン</t>
    </rPh>
    <rPh sb="358" eb="361">
      <t>ヘイキンチ</t>
    </rPh>
    <rPh sb="425" eb="428">
      <t>サクネンド</t>
    </rPh>
    <rPh sb="429" eb="430">
      <t>クラ</t>
    </rPh>
    <rPh sb="435" eb="437">
      <t>ゾウカ</t>
    </rPh>
    <rPh sb="443" eb="445">
      <t>ゲンショウ</t>
    </rPh>
    <rPh sb="450" eb="451">
      <t>リツ</t>
    </rPh>
    <rPh sb="452" eb="454">
      <t>テイカ</t>
    </rPh>
    <rPh sb="460" eb="462">
      <t>イゼン</t>
    </rPh>
    <rPh sb="470" eb="471">
      <t>ウエ</t>
    </rPh>
    <rPh sb="491" eb="492">
      <t>ウエ</t>
    </rPh>
    <rPh sb="586" eb="587">
      <t>セイ</t>
    </rPh>
    <rPh sb="614" eb="615">
      <t>アタイ</t>
    </rPh>
    <rPh sb="672" eb="673">
      <t>アタイ</t>
    </rPh>
    <phoneticPr fontId="4"/>
  </si>
  <si>
    <t>①有形固定資産減価償却率は、減価償却がどの程度進んでいるかで資産の老朽化度合いを示す指標です。　本町においては、類似団体平均値を上回っています。
②管路経年化率は、耐用年数を超えた割合を示す指標です。　本町においては、類似団体平均値を下回っています。
③管路更新率は、当該年度に更新した管路延長の割合を示す指標で、管路の更新ペースを示しています。　本町においては、昨年度より上昇しましたが、依然として類似団体平均値を下回っています。</t>
    <rPh sb="62" eb="63">
      <t>アタイ</t>
    </rPh>
    <rPh sb="64" eb="66">
      <t>ウワマワ</t>
    </rPh>
    <rPh sb="113" eb="115">
      <t>ヘイキン</t>
    </rPh>
    <rPh sb="115" eb="116">
      <t>アタイ</t>
    </rPh>
    <rPh sb="117" eb="119">
      <t>シタマワ</t>
    </rPh>
    <rPh sb="157" eb="159">
      <t>カンロ</t>
    </rPh>
    <rPh sb="182" eb="185">
      <t>サクネンド</t>
    </rPh>
    <rPh sb="187" eb="189">
      <t>ジョウショウ</t>
    </rPh>
    <rPh sb="195" eb="197">
      <t>イゼン</t>
    </rPh>
    <rPh sb="206" eb="207">
      <t>アタイ</t>
    </rPh>
    <phoneticPr fontId="4"/>
  </si>
  <si>
    <t>本町水道事業の経営状況は、給水需要がやや増加していますが、今後は大幅な給水需要の増大は見込めず依然として厳しい経営環境にあります。
この中で、水道施設においても高度経済成長期に構築された施設が多いため、老朽施設の更新時期を迎えてきています。
昨年度は水道ビジョンと経営戦略を策定し、今後の将来像と目標を掲げ、将来を見据えた方向性を示しました。
今後は、広域連携を推進し、料金水準の適正化や、計画的な施設の維持管理など、経営の効率化を進めていきます。</t>
    <rPh sb="20" eb="22">
      <t>ゾウカ</t>
    </rPh>
    <rPh sb="68" eb="69">
      <t>ナカ</t>
    </rPh>
    <rPh sb="121" eb="124">
      <t>サクネンド</t>
    </rPh>
    <rPh sb="125" eb="127">
      <t>スイドウ</t>
    </rPh>
    <rPh sb="132" eb="136">
      <t>ケイエイセンリャク</t>
    </rPh>
    <rPh sb="137" eb="139">
      <t>サクテイ</t>
    </rPh>
    <rPh sb="141" eb="143">
      <t>コンゴ</t>
    </rPh>
    <rPh sb="144" eb="147">
      <t>ショウライゾウ</t>
    </rPh>
    <rPh sb="148" eb="150">
      <t>モクヒョウ</t>
    </rPh>
    <rPh sb="151" eb="152">
      <t>カカ</t>
    </rPh>
    <rPh sb="176" eb="178">
      <t>コウイキ</t>
    </rPh>
    <rPh sb="178" eb="180">
      <t>レンケイ</t>
    </rPh>
    <rPh sb="181" eb="183">
      <t>スイシン</t>
    </rPh>
    <rPh sb="202" eb="204">
      <t>イジ</t>
    </rPh>
    <rPh sb="204" eb="206">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</si>
</sst>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0.23</c:v>
                </c:pt>
                <c:pt idx="1">
                  <c:v>0.34</c:v>
                </c:pt>
                <c:pt idx="2">
                  <c:v>0.28999999999999998</c:v>
                </c:pt>
                <c:pt idx="3">
                  <c:v>0.34</c:v>
                </c:pt>
                <c:pt idx="4">
                  <c:v>0.49</c:v>
                </c:pt>
              </c:numCache>
            </c:numRef>
          </c:val>
          <c:extLst>
            <c:ext xmlns:c16="http://schemas.microsoft.com/office/drawing/2014/chart" uri="{C3380CC4-5D6E-409C-BE32-E72D297353CC}">
              <c16:uniqueId val="{00000000-1300-4C6F-9C5B-4C45B12C8B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1300-4C6F-9C5B-4C45B12C8B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47.27</c:v>
                </c:pt>
                <c:pt idx="1">
                  <c:v>49.94</c:v>
                </c:pt>
                <c:pt idx="2">
                  <c:v>46.68</c:v>
                </c:pt>
                <c:pt idx="3">
                  <c:v>45.15</c:v>
                </c:pt>
                <c:pt idx="4">
                  <c:v>46.75</c:v>
                </c:pt>
              </c:numCache>
            </c:numRef>
          </c:val>
          <c:extLst>
            <c:ext xmlns:c16="http://schemas.microsoft.com/office/drawing/2014/chart" uri="{C3380CC4-5D6E-409C-BE32-E72D297353CC}">
              <c16:uniqueId val="{00000000-E620-4B32-9AB3-37E0164409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E620-4B32-9AB3-37E0164409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88.09</c:v>
                </c:pt>
                <c:pt idx="1">
                  <c:v>86.42</c:v>
                </c:pt>
                <c:pt idx="2">
                  <c:v>92.24</c:v>
                </c:pt>
                <c:pt idx="3">
                  <c:v>93.46</c:v>
                </c:pt>
                <c:pt idx="4">
                  <c:v>92.54</c:v>
                </c:pt>
              </c:numCache>
            </c:numRef>
          </c:val>
          <c:extLst>
            <c:ext xmlns:c16="http://schemas.microsoft.com/office/drawing/2014/chart" uri="{C3380CC4-5D6E-409C-BE32-E72D297353CC}">
              <c16:uniqueId val="{00000000-7166-4DC4-AE1B-8F2E29B542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7166-4DC4-AE1B-8F2E29B542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111.18</c:v>
                </c:pt>
                <c:pt idx="1">
                  <c:v>114.64</c:v>
                </c:pt>
                <c:pt idx="2">
                  <c:v>116.22</c:v>
                </c:pt>
                <c:pt idx="3">
                  <c:v>114.6</c:v>
                </c:pt>
                <c:pt idx="4">
                  <c:v>112.71</c:v>
                </c:pt>
              </c:numCache>
            </c:numRef>
          </c:val>
          <c:extLst>
            <c:ext xmlns:c16="http://schemas.microsoft.com/office/drawing/2014/chart" uri="{C3380CC4-5D6E-409C-BE32-E72D297353CC}">
              <c16:uniqueId val="{00000000-3EEA-41EB-A999-A895A0E516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3EEA-41EB-A999-A895A0E516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44.4</c:v>
                </c:pt>
                <c:pt idx="1">
                  <c:v>46.08</c:v>
                </c:pt>
                <c:pt idx="2">
                  <c:v>47.8</c:v>
                </c:pt>
                <c:pt idx="3">
                  <c:v>49.32</c:v>
                </c:pt>
                <c:pt idx="4">
                  <c:v>50.73</c:v>
                </c:pt>
              </c:numCache>
            </c:numRef>
          </c:val>
          <c:extLst>
            <c:ext xmlns:c16="http://schemas.microsoft.com/office/drawing/2014/chart" uri="{C3380CC4-5D6E-409C-BE32-E72D297353CC}">
              <c16:uniqueId val="{00000000-591C-49AA-A3B3-5C4484529B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591C-49AA-A3B3-5C4484529B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8.89</c:v>
                </c:pt>
                <c:pt idx="1">
                  <c:v>10.1</c:v>
                </c:pt>
                <c:pt idx="2">
                  <c:v>10.199999999999999</c:v>
                </c:pt>
                <c:pt idx="3">
                  <c:v>10.08</c:v>
                </c:pt>
                <c:pt idx="4">
                  <c:v>14.37</c:v>
                </c:pt>
              </c:numCache>
            </c:numRef>
          </c:val>
          <c:extLst>
            <c:ext xmlns:c16="http://schemas.microsoft.com/office/drawing/2014/chart" uri="{C3380CC4-5D6E-409C-BE32-E72D297353CC}">
              <c16:uniqueId val="{00000000-48BE-4B85-9FD5-6F35A019D6E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48BE-4B85-9FD5-6F35A019D6E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1A-47FC-9D88-7B5BAD3E31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691A-47FC-9D88-7B5BAD3E31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293.81</c:v>
                </c:pt>
                <c:pt idx="1">
                  <c:v>279.14</c:v>
                </c:pt>
                <c:pt idx="2">
                  <c:v>302.37</c:v>
                </c:pt>
                <c:pt idx="3">
                  <c:v>387.98</c:v>
                </c:pt>
                <c:pt idx="4">
                  <c:v>387.65</c:v>
                </c:pt>
              </c:numCache>
            </c:numRef>
          </c:val>
          <c:extLst>
            <c:ext xmlns:c16="http://schemas.microsoft.com/office/drawing/2014/chart" uri="{C3380CC4-5D6E-409C-BE32-E72D297353CC}">
              <c16:uniqueId val="{00000000-3917-494B-8E65-015080C38E3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3917-494B-8E65-015080C38E3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574.59</c:v>
                </c:pt>
                <c:pt idx="1">
                  <c:v>507.03</c:v>
                </c:pt>
                <c:pt idx="2">
                  <c:v>471.62</c:v>
                </c:pt>
                <c:pt idx="3">
                  <c:v>447.73</c:v>
                </c:pt>
                <c:pt idx="4">
                  <c:v>420.15</c:v>
                </c:pt>
              </c:numCache>
            </c:numRef>
          </c:val>
          <c:extLst>
            <c:ext xmlns:c16="http://schemas.microsoft.com/office/drawing/2014/chart" uri="{C3380CC4-5D6E-409C-BE32-E72D297353CC}">
              <c16:uniqueId val="{00000000-812D-4621-9085-77A39EFFCF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812D-4621-9085-77A39EFFCF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103.27</c:v>
                </c:pt>
                <c:pt idx="1">
                  <c:v>108.34</c:v>
                </c:pt>
                <c:pt idx="2">
                  <c:v>108.47</c:v>
                </c:pt>
                <c:pt idx="3">
                  <c:v>105.81</c:v>
                </c:pt>
                <c:pt idx="4">
                  <c:v>101.97</c:v>
                </c:pt>
              </c:numCache>
            </c:numRef>
          </c:val>
          <c:extLst>
            <c:ext xmlns:c16="http://schemas.microsoft.com/office/drawing/2014/chart" uri="{C3380CC4-5D6E-409C-BE32-E72D297353CC}">
              <c16:uniqueId val="{00000000-2E5C-4416-BD36-583DBF30CD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2E5C-4416-BD36-583DBF30CD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202.5</c:v>
                </c:pt>
                <c:pt idx="1">
                  <c:v>198.72</c:v>
                </c:pt>
                <c:pt idx="2">
                  <c:v>199.15</c:v>
                </c:pt>
                <c:pt idx="3">
                  <c:v>203.49</c:v>
                </c:pt>
                <c:pt idx="4">
                  <c:v>209.19</c:v>
                </c:pt>
              </c:numCache>
            </c:numRef>
          </c:val>
          <c:extLst>
            <c:ext xmlns:c16="http://schemas.microsoft.com/office/drawing/2014/chart" uri="{C3380CC4-5D6E-409C-BE32-E72D297353CC}">
              <c16:uniqueId val="{00000000-FE30-47F9-A8AF-6ABEA441EB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FE30-47F9-A8AF-6ABEA441EB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福岡県　苅田町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37451</v>
      </c>
      <c r="AM8" s="71"/>
      <c r="AN8" s="71"/>
      <c r="AO8" s="71"/>
      <c r="AP8" s="71"/>
      <c r="AQ8" s="71"/>
      <c r="AR8" s="71"/>
      <c r="AS8" s="71"/>
      <c r="AT8" s="67">
        <f>データ!$S$6</f>
        <v>49.24</v>
      </c>
      <c r="AU8" s="68"/>
      <c r="AV8" s="68"/>
      <c r="AW8" s="68"/>
      <c r="AX8" s="68"/>
      <c r="AY8" s="68"/>
      <c r="AZ8" s="68"/>
      <c r="BA8" s="68"/>
      <c r="BB8" s="70">
        <f>データ!$T$6</f>
        <v>760.58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63.22</v>
      </c>
      <c r="J10" s="68"/>
      <c r="K10" s="68"/>
      <c r="L10" s="68"/>
      <c r="M10" s="68"/>
      <c r="N10" s="68"/>
      <c r="O10" s="69"/>
      <c r="P10" s="70">
        <f>データ!$P$6</f>
        <v>96.83</v>
      </c>
      <c r="Q10" s="70"/>
      <c r="R10" s="70"/>
      <c r="S10" s="70"/>
      <c r="T10" s="70"/>
      <c r="U10" s="70"/>
      <c r="V10" s="70"/>
      <c r="W10" s="71">
        <f>データ!$Q$6</f>
        <v>3130</v>
      </c>
      <c r="X10" s="71"/>
      <c r="Y10" s="71"/>
      <c r="Z10" s="71"/>
      <c r="AA10" s="71"/>
      <c r="AB10" s="71"/>
      <c r="AC10" s="71"/>
      <c r="AD10" s="2"/>
      <c r="AE10" s="2"/>
      <c r="AF10" s="2"/>
      <c r="AG10" s="2"/>
      <c r="AH10" s="4"/>
      <c r="AI10" s="4"/>
      <c r="AJ10" s="4"/>
      <c r="AK10" s="4"/>
      <c r="AL10" s="71">
        <f>データ!$U$6</f>
        <v>36226</v>
      </c>
      <c r="AM10" s="71"/>
      <c r="AN10" s="71"/>
      <c r="AO10" s="71"/>
      <c r="AP10" s="71"/>
      <c r="AQ10" s="71"/>
      <c r="AR10" s="71"/>
      <c r="AS10" s="71"/>
      <c r="AT10" s="67">
        <f>データ!$V$6</f>
        <v>37.299999999999997</v>
      </c>
      <c r="AU10" s="68"/>
      <c r="AV10" s="68"/>
      <c r="AW10" s="68"/>
      <c r="AX10" s="68"/>
      <c r="AY10" s="68"/>
      <c r="AZ10" s="68"/>
      <c r="BA10" s="68"/>
      <c r="BB10" s="70">
        <f>データ!$W$6</f>
        <v>971.21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109</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HGSIhuF3HBb6SReXfRQD13opNeqS3hiEQrA8tv3fS6YAS3rM8LSxzh6AZcVVrQ747fg1lpzYI7d2lunWRM7wA==" saltValue="wQ3RKxz7lJ7Os0fsb77lT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406210</v>
      </c>
      <c r="D6" s="34">
        <f t="shared" si="3"/>
        <v>46</v>
      </c>
      <c r="E6" s="34">
        <f t="shared" si="3"/>
        <v>1</v>
      </c>
      <c r="F6" s="34">
        <f t="shared" si="3"/>
        <v>0</v>
      </c>
      <c r="G6" s="34">
        <f t="shared" si="3"/>
        <v>1</v>
      </c>
      <c r="H6" s="34" t="str">
        <f t="shared" si="3"/>
        <v>福岡県　苅田町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63.22</v>
      </c>
      <c r="P6" s="35">
        <f t="shared" si="3"/>
        <v>96.83</v>
      </c>
      <c r="Q6" s="35">
        <f t="shared" si="3"/>
        <v>3130</v>
      </c>
      <c r="R6" s="35">
        <f t="shared" si="3"/>
        <v>37451</v>
      </c>
      <c r="S6" s="35">
        <f t="shared" si="3"/>
        <v>49.24</v>
      </c>
      <c r="T6" s="35">
        <f t="shared" si="3"/>
        <v>760.58</v>
      </c>
      <c r="U6" s="35">
        <f t="shared" si="3"/>
        <v>36226</v>
      </c>
      <c r="V6" s="35">
        <f t="shared" si="3"/>
        <v>37.299999999999997</v>
      </c>
      <c r="W6" s="35">
        <f t="shared" si="3"/>
        <v>971.21</v>
      </c>
      <c r="X6" s="36">
        <f>IF(X7="",NA(),X7)</f>
        <v>111.18</v>
      </c>
      <c r="Y6" s="36">
        <f t="shared" ref="Y6:AG6" si="4">IF(Y7="",NA(),Y7)</f>
        <v>114.64</v>
      </c>
      <c r="Z6" s="36">
        <f t="shared" si="4"/>
        <v>116.22</v>
      </c>
      <c r="AA6" s="36">
        <f t="shared" si="4"/>
        <v>114.6</v>
      </c>
      <c r="AB6" s="36">
        <f t="shared" si="4"/>
        <v>112.71</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293.81</v>
      </c>
      <c r="AU6" s="36">
        <f t="shared" ref="AU6:BC6" si="6">IF(AU7="",NA(),AU7)</f>
        <v>279.14</v>
      </c>
      <c r="AV6" s="36">
        <f t="shared" si="6"/>
        <v>302.37</v>
      </c>
      <c r="AW6" s="36">
        <f t="shared" si="6"/>
        <v>387.98</v>
      </c>
      <c r="AX6" s="36">
        <f t="shared" si="6"/>
        <v>387.65</v>
      </c>
      <c r="AY6" s="36">
        <f t="shared" si="6"/>
        <v>377.63</v>
      </c>
      <c r="AZ6" s="36">
        <f t="shared" si="6"/>
        <v>357.34</v>
      </c>
      <c r="BA6" s="36">
        <f t="shared" si="6"/>
        <v>366.03</v>
      </c>
      <c r="BB6" s="36">
        <f t="shared" si="6"/>
        <v>365.18</v>
      </c>
      <c r="BC6" s="36">
        <f t="shared" si="6"/>
        <v>327.77</v>
      </c>
      <c r="BD6" s="35" t="str">
        <f>IF(BD7="","",IF(BD7="-","【-】","【"&amp;SUBSTITUTE(TEXT(BD7,"#,##0.00"),"-","△")&amp;"】"))</f>
        <v>【260.31】</v>
      </c>
      <c r="BE6" s="36">
        <f>IF(BE7="",NA(),BE7)</f>
        <v>574.59</v>
      </c>
      <c r="BF6" s="36">
        <f t="shared" ref="BF6:BN6" si="7">IF(BF7="",NA(),BF7)</f>
        <v>507.03</v>
      </c>
      <c r="BG6" s="36">
        <f t="shared" si="7"/>
        <v>471.62</v>
      </c>
      <c r="BH6" s="36">
        <f t="shared" si="7"/>
        <v>447.73</v>
      </c>
      <c r="BI6" s="36">
        <f t="shared" si="7"/>
        <v>420.15</v>
      </c>
      <c r="BJ6" s="36">
        <f t="shared" si="7"/>
        <v>364.71</v>
      </c>
      <c r="BK6" s="36">
        <f t="shared" si="7"/>
        <v>373.69</v>
      </c>
      <c r="BL6" s="36">
        <f t="shared" si="7"/>
        <v>370.12</v>
      </c>
      <c r="BM6" s="36">
        <f t="shared" si="7"/>
        <v>371.65</v>
      </c>
      <c r="BN6" s="36">
        <f t="shared" si="7"/>
        <v>397.1</v>
      </c>
      <c r="BO6" s="35" t="str">
        <f>IF(BO7="","",IF(BO7="-","【-】","【"&amp;SUBSTITUTE(TEXT(BO7,"#,##0.00"),"-","△")&amp;"】"))</f>
        <v>【275.67】</v>
      </c>
      <c r="BP6" s="36">
        <f>IF(BP7="",NA(),BP7)</f>
        <v>103.27</v>
      </c>
      <c r="BQ6" s="36">
        <f t="shared" ref="BQ6:BY6" si="8">IF(BQ7="",NA(),BQ7)</f>
        <v>108.34</v>
      </c>
      <c r="BR6" s="36">
        <f t="shared" si="8"/>
        <v>108.47</v>
      </c>
      <c r="BS6" s="36">
        <f t="shared" si="8"/>
        <v>105.81</v>
      </c>
      <c r="BT6" s="36">
        <f t="shared" si="8"/>
        <v>101.97</v>
      </c>
      <c r="BU6" s="36">
        <f t="shared" si="8"/>
        <v>100.65</v>
      </c>
      <c r="BV6" s="36">
        <f t="shared" si="8"/>
        <v>99.87</v>
      </c>
      <c r="BW6" s="36">
        <f t="shared" si="8"/>
        <v>100.42</v>
      </c>
      <c r="BX6" s="36">
        <f t="shared" si="8"/>
        <v>98.77</v>
      </c>
      <c r="BY6" s="36">
        <f t="shared" si="8"/>
        <v>95.79</v>
      </c>
      <c r="BZ6" s="35" t="str">
        <f>IF(BZ7="","",IF(BZ7="-","【-】","【"&amp;SUBSTITUTE(TEXT(BZ7,"#,##0.00"),"-","△")&amp;"】"))</f>
        <v>【100.05】</v>
      </c>
      <c r="CA6" s="36">
        <f>IF(CA7="",NA(),CA7)</f>
        <v>202.5</v>
      </c>
      <c r="CB6" s="36">
        <f t="shared" ref="CB6:CJ6" si="9">IF(CB7="",NA(),CB7)</f>
        <v>198.72</v>
      </c>
      <c r="CC6" s="36">
        <f t="shared" si="9"/>
        <v>199.15</v>
      </c>
      <c r="CD6" s="36">
        <f t="shared" si="9"/>
        <v>203.49</v>
      </c>
      <c r="CE6" s="36">
        <f t="shared" si="9"/>
        <v>209.19</v>
      </c>
      <c r="CF6" s="36">
        <f t="shared" si="9"/>
        <v>170.19</v>
      </c>
      <c r="CG6" s="36">
        <f t="shared" si="9"/>
        <v>171.81</v>
      </c>
      <c r="CH6" s="36">
        <f t="shared" si="9"/>
        <v>171.67</v>
      </c>
      <c r="CI6" s="36">
        <f t="shared" si="9"/>
        <v>173.67</v>
      </c>
      <c r="CJ6" s="36">
        <f t="shared" si="9"/>
        <v>171.13</v>
      </c>
      <c r="CK6" s="35" t="str">
        <f>IF(CK7="","",IF(CK7="-","【-】","【"&amp;SUBSTITUTE(TEXT(CK7,"#,##0.00"),"-","△")&amp;"】"))</f>
        <v>【166.40】</v>
      </c>
      <c r="CL6" s="36">
        <f>IF(CL7="",NA(),CL7)</f>
        <v>47.27</v>
      </c>
      <c r="CM6" s="36">
        <f t="shared" ref="CM6:CU6" si="10">IF(CM7="",NA(),CM7)</f>
        <v>49.94</v>
      </c>
      <c r="CN6" s="36">
        <f t="shared" si="10"/>
        <v>46.68</v>
      </c>
      <c r="CO6" s="36">
        <f t="shared" si="10"/>
        <v>45.15</v>
      </c>
      <c r="CP6" s="36">
        <f t="shared" si="10"/>
        <v>46.75</v>
      </c>
      <c r="CQ6" s="36">
        <f t="shared" si="10"/>
        <v>59.01</v>
      </c>
      <c r="CR6" s="36">
        <f t="shared" si="10"/>
        <v>60.03</v>
      </c>
      <c r="CS6" s="36">
        <f t="shared" si="10"/>
        <v>59.74</v>
      </c>
      <c r="CT6" s="36">
        <f t="shared" si="10"/>
        <v>59.67</v>
      </c>
      <c r="CU6" s="36">
        <f t="shared" si="10"/>
        <v>60.12</v>
      </c>
      <c r="CV6" s="35" t="str">
        <f>IF(CV7="","",IF(CV7="-","【-】","【"&amp;SUBSTITUTE(TEXT(CV7,"#,##0.00"),"-","△")&amp;"】"))</f>
        <v>【60.69】</v>
      </c>
      <c r="CW6" s="36">
        <f>IF(CW7="",NA(),CW7)</f>
        <v>88.09</v>
      </c>
      <c r="CX6" s="36">
        <f t="shared" ref="CX6:DF6" si="11">IF(CX7="",NA(),CX7)</f>
        <v>86.42</v>
      </c>
      <c r="CY6" s="36">
        <f t="shared" si="11"/>
        <v>92.24</v>
      </c>
      <c r="CZ6" s="36">
        <f t="shared" si="11"/>
        <v>93.46</v>
      </c>
      <c r="DA6" s="36">
        <f t="shared" si="11"/>
        <v>92.54</v>
      </c>
      <c r="DB6" s="36">
        <f t="shared" si="11"/>
        <v>85.37</v>
      </c>
      <c r="DC6" s="36">
        <f t="shared" si="11"/>
        <v>84.81</v>
      </c>
      <c r="DD6" s="36">
        <f t="shared" si="11"/>
        <v>84.8</v>
      </c>
      <c r="DE6" s="36">
        <f t="shared" si="11"/>
        <v>84.6</v>
      </c>
      <c r="DF6" s="36">
        <f t="shared" si="11"/>
        <v>84.24</v>
      </c>
      <c r="DG6" s="35" t="str">
        <f>IF(DG7="","",IF(DG7="-","【-】","【"&amp;SUBSTITUTE(TEXT(DG7,"#,##0.00"),"-","△")&amp;"】"))</f>
        <v>【89.82】</v>
      </c>
      <c r="DH6" s="36">
        <f>IF(DH7="",NA(),DH7)</f>
        <v>44.4</v>
      </c>
      <c r="DI6" s="36">
        <f t="shared" ref="DI6:DQ6" si="12">IF(DI7="",NA(),DI7)</f>
        <v>46.08</v>
      </c>
      <c r="DJ6" s="36">
        <f t="shared" si="12"/>
        <v>47.8</v>
      </c>
      <c r="DK6" s="36">
        <f t="shared" si="12"/>
        <v>49.32</v>
      </c>
      <c r="DL6" s="36">
        <f t="shared" si="12"/>
        <v>50.73</v>
      </c>
      <c r="DM6" s="36">
        <f t="shared" si="12"/>
        <v>46.9</v>
      </c>
      <c r="DN6" s="36">
        <f t="shared" si="12"/>
        <v>47.28</v>
      </c>
      <c r="DO6" s="36">
        <f t="shared" si="12"/>
        <v>47.66</v>
      </c>
      <c r="DP6" s="36">
        <f t="shared" si="12"/>
        <v>48.17</v>
      </c>
      <c r="DQ6" s="36">
        <f t="shared" si="12"/>
        <v>48.83</v>
      </c>
      <c r="DR6" s="35" t="str">
        <f>IF(DR7="","",IF(DR7="-","【-】","【"&amp;SUBSTITUTE(TEXT(DR7,"#,##0.00"),"-","△")&amp;"】"))</f>
        <v>【50.19】</v>
      </c>
      <c r="DS6" s="36">
        <f>IF(DS7="",NA(),DS7)</f>
        <v>8.89</v>
      </c>
      <c r="DT6" s="36">
        <f t="shared" ref="DT6:EB6" si="13">IF(DT7="",NA(),DT7)</f>
        <v>10.1</v>
      </c>
      <c r="DU6" s="36">
        <f t="shared" si="13"/>
        <v>10.199999999999999</v>
      </c>
      <c r="DV6" s="36">
        <f t="shared" si="13"/>
        <v>10.08</v>
      </c>
      <c r="DW6" s="36">
        <f t="shared" si="13"/>
        <v>14.37</v>
      </c>
      <c r="DX6" s="36">
        <f t="shared" si="13"/>
        <v>12.03</v>
      </c>
      <c r="DY6" s="36">
        <f t="shared" si="13"/>
        <v>12.19</v>
      </c>
      <c r="DZ6" s="36">
        <f t="shared" si="13"/>
        <v>15.1</v>
      </c>
      <c r="EA6" s="36">
        <f t="shared" si="13"/>
        <v>17.12</v>
      </c>
      <c r="EB6" s="36">
        <f t="shared" si="13"/>
        <v>18.18</v>
      </c>
      <c r="EC6" s="35" t="str">
        <f>IF(EC7="","",IF(EC7="-","【-】","【"&amp;SUBSTITUTE(TEXT(EC7,"#,##0.00"),"-","△")&amp;"】"))</f>
        <v>【20.63】</v>
      </c>
      <c r="ED6" s="36">
        <f>IF(ED7="",NA(),ED7)</f>
        <v>0.23</v>
      </c>
      <c r="EE6" s="36">
        <f t="shared" ref="EE6:EM6" si="14">IF(EE7="",NA(),EE7)</f>
        <v>0.34</v>
      </c>
      <c r="EF6" s="36">
        <f t="shared" si="14"/>
        <v>0.28999999999999998</v>
      </c>
      <c r="EG6" s="36">
        <f t="shared" si="14"/>
        <v>0.34</v>
      </c>
      <c r="EH6" s="36">
        <f t="shared" si="14"/>
        <v>0.49</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406210</v>
      </c>
      <c r="D7" s="38">
        <v>46</v>
      </c>
      <c r="E7" s="38">
        <v>1</v>
      </c>
      <c r="F7" s="38">
        <v>0</v>
      </c>
      <c r="G7" s="38">
        <v>1</v>
      </c>
      <c r="H7" s="38" t="s">
        <v>92</v>
      </c>
      <c r="I7" s="38" t="s">
        <v>93</v>
      </c>
      <c r="J7" s="38" t="s">
        <v>94</v>
      </c>
      <c r="K7" s="38" t="s">
        <v>95</v>
      </c>
      <c r="L7" s="38" t="s">
        <v>96</v>
      </c>
      <c r="M7" s="38" t="s">
        <v>97</v>
      </c>
      <c r="N7" s="39" t="s">
        <v>98</v>
      </c>
      <c r="O7" s="39">
        <v>63.22</v>
      </c>
      <c r="P7" s="39">
        <v>96.83</v>
      </c>
      <c r="Q7" s="39">
        <v>3130</v>
      </c>
      <c r="R7" s="39">
        <v>37451</v>
      </c>
      <c r="S7" s="39">
        <v>49.24</v>
      </c>
      <c r="T7" s="39">
        <v>760.58</v>
      </c>
      <c r="U7" s="39">
        <v>36226</v>
      </c>
      <c r="V7" s="39">
        <v>37.299999999999997</v>
      </c>
      <c r="W7" s="39">
        <v>971.21</v>
      </c>
      <c r="X7" s="39">
        <v>111.18</v>
      </c>
      <c r="Y7" s="39">
        <v>114.64</v>
      </c>
      <c r="Z7" s="39">
        <v>116.22</v>
      </c>
      <c r="AA7" s="39">
        <v>114.6</v>
      </c>
      <c r="AB7" s="39">
        <v>112.71</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293.81</v>
      </c>
      <c r="AU7" s="39">
        <v>279.14</v>
      </c>
      <c r="AV7" s="39">
        <v>302.37</v>
      </c>
      <c r="AW7" s="39">
        <v>387.98</v>
      </c>
      <c r="AX7" s="39">
        <v>387.65</v>
      </c>
      <c r="AY7" s="39">
        <v>377.63</v>
      </c>
      <c r="AZ7" s="39">
        <v>357.34</v>
      </c>
      <c r="BA7" s="39">
        <v>366.03</v>
      </c>
      <c r="BB7" s="39">
        <v>365.18</v>
      </c>
      <c r="BC7" s="39">
        <v>327.77</v>
      </c>
      <c r="BD7" s="39">
        <v>260.31</v>
      </c>
      <c r="BE7" s="39">
        <v>574.59</v>
      </c>
      <c r="BF7" s="39">
        <v>507.03</v>
      </c>
      <c r="BG7" s="39">
        <v>471.62</v>
      </c>
      <c r="BH7" s="39">
        <v>447.73</v>
      </c>
      <c r="BI7" s="39">
        <v>420.15</v>
      </c>
      <c r="BJ7" s="39">
        <v>364.71</v>
      </c>
      <c r="BK7" s="39">
        <v>373.69</v>
      </c>
      <c r="BL7" s="39">
        <v>370.12</v>
      </c>
      <c r="BM7" s="39">
        <v>371.65</v>
      </c>
      <c r="BN7" s="39">
        <v>397.1</v>
      </c>
      <c r="BO7" s="39">
        <v>275.67</v>
      </c>
      <c r="BP7" s="39">
        <v>103.27</v>
      </c>
      <c r="BQ7" s="39">
        <v>108.34</v>
      </c>
      <c r="BR7" s="39">
        <v>108.47</v>
      </c>
      <c r="BS7" s="39">
        <v>105.81</v>
      </c>
      <c r="BT7" s="39">
        <v>101.97</v>
      </c>
      <c r="BU7" s="39">
        <v>100.65</v>
      </c>
      <c r="BV7" s="39">
        <v>99.87</v>
      </c>
      <c r="BW7" s="39">
        <v>100.42</v>
      </c>
      <c r="BX7" s="39">
        <v>98.77</v>
      </c>
      <c r="BY7" s="39">
        <v>95.79</v>
      </c>
      <c r="BZ7" s="39">
        <v>100.05</v>
      </c>
      <c r="CA7" s="39">
        <v>202.5</v>
      </c>
      <c r="CB7" s="39">
        <v>198.72</v>
      </c>
      <c r="CC7" s="39">
        <v>199.15</v>
      </c>
      <c r="CD7" s="39">
        <v>203.49</v>
      </c>
      <c r="CE7" s="39">
        <v>209.19</v>
      </c>
      <c r="CF7" s="39">
        <v>170.19</v>
      </c>
      <c r="CG7" s="39">
        <v>171.81</v>
      </c>
      <c r="CH7" s="39">
        <v>171.67</v>
      </c>
      <c r="CI7" s="39">
        <v>173.67</v>
      </c>
      <c r="CJ7" s="39">
        <v>171.13</v>
      </c>
      <c r="CK7" s="39">
        <v>166.4</v>
      </c>
      <c r="CL7" s="39">
        <v>47.27</v>
      </c>
      <c r="CM7" s="39">
        <v>49.94</v>
      </c>
      <c r="CN7" s="39">
        <v>46.68</v>
      </c>
      <c r="CO7" s="39">
        <v>45.15</v>
      </c>
      <c r="CP7" s="39">
        <v>46.75</v>
      </c>
      <c r="CQ7" s="39">
        <v>59.01</v>
      </c>
      <c r="CR7" s="39">
        <v>60.03</v>
      </c>
      <c r="CS7" s="39">
        <v>59.74</v>
      </c>
      <c r="CT7" s="39">
        <v>59.67</v>
      </c>
      <c r="CU7" s="39">
        <v>60.12</v>
      </c>
      <c r="CV7" s="39">
        <v>60.69</v>
      </c>
      <c r="CW7" s="39">
        <v>88.09</v>
      </c>
      <c r="CX7" s="39">
        <v>86.42</v>
      </c>
      <c r="CY7" s="39">
        <v>92.24</v>
      </c>
      <c r="CZ7" s="39">
        <v>93.46</v>
      </c>
      <c r="DA7" s="39">
        <v>92.54</v>
      </c>
      <c r="DB7" s="39">
        <v>85.37</v>
      </c>
      <c r="DC7" s="39">
        <v>84.81</v>
      </c>
      <c r="DD7" s="39">
        <v>84.8</v>
      </c>
      <c r="DE7" s="39">
        <v>84.6</v>
      </c>
      <c r="DF7" s="39">
        <v>84.24</v>
      </c>
      <c r="DG7" s="39">
        <v>89.82</v>
      </c>
      <c r="DH7" s="39">
        <v>44.4</v>
      </c>
      <c r="DI7" s="39">
        <v>46.08</v>
      </c>
      <c r="DJ7" s="39">
        <v>47.8</v>
      </c>
      <c r="DK7" s="39">
        <v>49.32</v>
      </c>
      <c r="DL7" s="39">
        <v>50.73</v>
      </c>
      <c r="DM7" s="39">
        <v>46.9</v>
      </c>
      <c r="DN7" s="39">
        <v>47.28</v>
      </c>
      <c r="DO7" s="39">
        <v>47.66</v>
      </c>
      <c r="DP7" s="39">
        <v>48.17</v>
      </c>
      <c r="DQ7" s="39">
        <v>48.83</v>
      </c>
      <c r="DR7" s="39">
        <v>50.19</v>
      </c>
      <c r="DS7" s="39">
        <v>8.89</v>
      </c>
      <c r="DT7" s="39">
        <v>10.1</v>
      </c>
      <c r="DU7" s="39">
        <v>10.199999999999999</v>
      </c>
      <c r="DV7" s="39">
        <v>10.08</v>
      </c>
      <c r="DW7" s="39">
        <v>14.37</v>
      </c>
      <c r="DX7" s="39">
        <v>12.03</v>
      </c>
      <c r="DY7" s="39">
        <v>12.19</v>
      </c>
      <c r="DZ7" s="39">
        <v>15.1</v>
      </c>
      <c r="EA7" s="39">
        <v>17.12</v>
      </c>
      <c r="EB7" s="39">
        <v>18.18</v>
      </c>
      <c r="EC7" s="39">
        <v>20.63</v>
      </c>
      <c r="ED7" s="39">
        <v>0.23</v>
      </c>
      <c r="EE7" s="39">
        <v>0.34</v>
      </c>
      <c r="EF7" s="39">
        <v>0.28999999999999998</v>
      </c>
      <c r="EG7" s="39">
        <v>0.34</v>
      </c>
      <c r="EH7" s="39">
        <v>0.49</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kandadmin</cp:lastModifiedBy>
  <cp:lastPrinted>2022-01-14T00:23:20Z</cp:lastPrinted>
  <dcterms:created xsi:type="dcterms:W3CDTF">2021-12-03T06:57:47Z</dcterms:created>
  <dcterms:modified xsi:type="dcterms:W3CDTF">2022-01-14T00:35:51Z</dcterms:modified>
  <cp:category/>
</cp:coreProperties>
</file>