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File-svr01\各課共有\03 財政課\契約担当\24　条例等(要領含む)\(要領）苅田町週休2日工事試行ガイドライン\★20261001苅田町週休2日工事試行ガイドライン\別紙\"/>
    </mc:Choice>
  </mc:AlternateContent>
  <xr:revisionPtr revIDLastSave="0" documentId="13_ncr:1_{18449165-DC4A-4B23-9B15-EE8E314183D4}" xr6:coauthVersionLast="47" xr6:coauthVersionMax="47" xr10:uidLastSave="{00000000-0000-0000-0000-000000000000}"/>
  <bookViews>
    <workbookView xWindow="-108" yWindow="-108" windowWidth="23256" windowHeight="13896" tabRatio="500" xr2:uid="{00000000-000D-0000-FFFF-FFFF00000000}"/>
  </bookViews>
  <sheets>
    <sheet name="別紙3" sheetId="1" r:id="rId1"/>
    <sheet name="記入例" sheetId="2" r:id="rId2"/>
  </sheets>
  <definedNames>
    <definedName name="_xlnm.Print_Area" localSheetId="1">記入例!$A$1:$AI$339</definedName>
    <definedName name="_xlnm.Print_Area" localSheetId="0">別紙3!$A$1:$AI$339</definedName>
    <definedName name="_xlnm.Print_Titles" localSheetId="1">記入例!$1:$6</definedName>
    <definedName name="_xlnm.Print_Titles" localSheetId="0">別紙3!$1:$6</definedName>
    <definedName name="夏休" localSheetId="0">#REF!</definedName>
    <definedName name="夏休">#REF!</definedName>
    <definedName name="祝日" localSheetId="0">#REF!</definedName>
    <definedName name="祝日">#REF!</definedName>
    <definedName name="中止" localSheetId="0">#REF!</definedName>
    <definedName name="中止">#REF!</definedName>
    <definedName name="通常" localSheetId="0">#REF!</definedName>
    <definedName name="通常">#REF!</definedName>
    <definedName name="通常実績" localSheetId="0">#REF!</definedName>
    <definedName name="通常実績">#REF!</definedName>
    <definedName name="冬休" localSheetId="0">#REF!</definedName>
    <definedName name="冬休">#REF!</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AL336" i="2" l="1"/>
  <c r="AI335" i="2"/>
  <c r="AI333" i="2"/>
  <c r="AI331" i="2"/>
  <c r="AL320" i="2"/>
  <c r="AI319" i="2"/>
  <c r="AI317" i="2"/>
  <c r="AI315" i="2"/>
  <c r="AL304" i="2"/>
  <c r="AI303" i="2"/>
  <c r="AI301" i="2"/>
  <c r="AI299" i="2"/>
  <c r="AL288" i="2"/>
  <c r="AI287" i="2"/>
  <c r="AI285" i="2"/>
  <c r="AI283" i="2"/>
  <c r="AL272" i="2"/>
  <c r="AI271" i="2"/>
  <c r="AI269" i="2"/>
  <c r="AI267" i="2"/>
  <c r="AL256" i="2"/>
  <c r="AI255" i="2"/>
  <c r="AI253" i="2"/>
  <c r="AI251" i="2"/>
  <c r="AL240" i="2"/>
  <c r="AI239" i="2"/>
  <c r="AI237" i="2"/>
  <c r="AI235" i="2"/>
  <c r="AL224" i="2"/>
  <c r="AI223" i="2"/>
  <c r="AI221" i="2"/>
  <c r="AI219" i="2"/>
  <c r="AL208" i="2"/>
  <c r="AI207" i="2"/>
  <c r="AI205" i="2"/>
  <c r="AI203" i="2"/>
  <c r="AL192" i="2"/>
  <c r="AI191" i="2"/>
  <c r="AI189" i="2"/>
  <c r="AI187" i="2"/>
  <c r="AL176" i="2"/>
  <c r="AI175" i="2"/>
  <c r="AI173" i="2"/>
  <c r="AI171" i="2"/>
  <c r="AL160" i="2"/>
  <c r="AI159" i="2"/>
  <c r="AI157" i="2"/>
  <c r="AI155" i="2"/>
  <c r="AL144" i="2"/>
  <c r="AI143" i="2"/>
  <c r="AI141" i="2"/>
  <c r="AI139" i="2"/>
  <c r="AL128" i="2"/>
  <c r="AI127" i="2"/>
  <c r="AI125" i="2"/>
  <c r="AI123" i="2"/>
  <c r="AL112" i="2"/>
  <c r="AI111" i="2"/>
  <c r="AI109" i="2"/>
  <c r="AI107" i="2"/>
  <c r="AL96" i="2"/>
  <c r="AI95" i="2"/>
  <c r="AI93" i="2"/>
  <c r="AI91" i="2"/>
  <c r="AL80" i="2"/>
  <c r="AI79" i="2"/>
  <c r="AI77" i="2"/>
  <c r="AI75" i="2"/>
  <c r="AL64" i="2"/>
  <c r="AI63" i="2"/>
  <c r="AI61" i="2"/>
  <c r="AI59" i="2"/>
  <c r="AL48" i="2"/>
  <c r="AI47" i="2"/>
  <c r="AI45" i="2"/>
  <c r="AI43" i="2"/>
  <c r="AL32" i="2"/>
  <c r="AI31" i="2"/>
  <c r="AI29" i="2"/>
  <c r="AI27" i="2"/>
  <c r="AL16" i="2"/>
  <c r="AI15" i="2"/>
  <c r="AI13" i="2"/>
  <c r="AI11" i="2"/>
  <c r="F7" i="2"/>
  <c r="D7" i="2"/>
  <c r="C7" i="2"/>
  <c r="C9" i="2" s="1"/>
  <c r="P5" i="2"/>
  <c r="W3" i="2"/>
  <c r="AL336" i="1"/>
  <c r="AI335" i="1"/>
  <c r="AI333" i="1"/>
  <c r="AI331" i="1"/>
  <c r="AL320" i="1"/>
  <c r="AI319" i="1"/>
  <c r="AI317" i="1"/>
  <c r="AI315" i="1"/>
  <c r="AL304" i="1"/>
  <c r="AI303" i="1"/>
  <c r="AI301" i="1"/>
  <c r="AI299" i="1"/>
  <c r="AL288" i="1"/>
  <c r="AI287" i="1"/>
  <c r="AI285" i="1"/>
  <c r="AI283" i="1"/>
  <c r="AL272" i="1"/>
  <c r="AI271" i="1"/>
  <c r="AI269" i="1"/>
  <c r="AI267" i="1"/>
  <c r="AL256" i="1"/>
  <c r="AI255" i="1"/>
  <c r="AI253" i="1"/>
  <c r="AI251" i="1"/>
  <c r="AL240" i="1"/>
  <c r="AI239" i="1"/>
  <c r="AI237" i="1"/>
  <c r="AI235" i="1"/>
  <c r="AL224" i="1"/>
  <c r="AI223" i="1"/>
  <c r="AI221" i="1"/>
  <c r="AI219" i="1"/>
  <c r="AL208" i="1"/>
  <c r="AI207" i="1"/>
  <c r="AI205" i="1"/>
  <c r="AI203" i="1"/>
  <c r="AL192" i="1"/>
  <c r="AI191" i="1"/>
  <c r="AI189" i="1"/>
  <c r="AI187" i="1"/>
  <c r="AL176" i="1"/>
  <c r="AI175" i="1"/>
  <c r="AI173" i="1"/>
  <c r="AI171" i="1"/>
  <c r="AL160" i="1"/>
  <c r="AI159" i="1"/>
  <c r="AI157" i="1"/>
  <c r="AI155" i="1"/>
  <c r="AL144" i="1"/>
  <c r="AI143" i="1"/>
  <c r="AI141" i="1"/>
  <c r="AI139" i="1"/>
  <c r="AL128" i="1"/>
  <c r="AI127" i="1"/>
  <c r="AI125" i="1"/>
  <c r="AI123" i="1"/>
  <c r="AL112" i="1"/>
  <c r="AI111" i="1"/>
  <c r="AI109" i="1"/>
  <c r="AI107" i="1"/>
  <c r="AL96" i="1"/>
  <c r="AI95" i="1"/>
  <c r="AI93" i="1"/>
  <c r="AI91" i="1"/>
  <c r="AL80" i="1"/>
  <c r="AI79" i="1"/>
  <c r="AI77" i="1"/>
  <c r="AI75" i="1"/>
  <c r="AL64" i="1"/>
  <c r="AI63" i="1"/>
  <c r="AI61" i="1"/>
  <c r="AI59" i="1"/>
  <c r="AL48" i="1"/>
  <c r="AI47" i="1"/>
  <c r="AI45" i="1"/>
  <c r="W3" i="1" s="1"/>
  <c r="AI43" i="1"/>
  <c r="AL32" i="1"/>
  <c r="AI31" i="1"/>
  <c r="AI29" i="1"/>
  <c r="AI27" i="1"/>
  <c r="AL16" i="1"/>
  <c r="AI15" i="1"/>
  <c r="W4" i="1" s="1"/>
  <c r="AI13" i="1"/>
  <c r="AI11" i="1"/>
  <c r="D7" i="1"/>
  <c r="C7" i="1"/>
  <c r="C9" i="1" s="1"/>
  <c r="P5" i="1"/>
  <c r="D9" i="1" l="1"/>
  <c r="C8" i="1"/>
  <c r="C26" i="1"/>
  <c r="C10" i="1"/>
  <c r="F7" i="1"/>
  <c r="D9" i="2"/>
  <c r="C8" i="2"/>
  <c r="C10" i="2"/>
  <c r="C26" i="2"/>
  <c r="W4" i="2"/>
  <c r="D10" i="2" l="1"/>
  <c r="E9" i="2"/>
  <c r="D10" i="1"/>
  <c r="E9" i="1"/>
  <c r="C27" i="2"/>
  <c r="C24" i="2"/>
  <c r="D23" i="2"/>
  <c r="C23" i="2"/>
  <c r="C27" i="1"/>
  <c r="C36" i="1"/>
  <c r="D23" i="1"/>
  <c r="C37" i="1"/>
  <c r="C34" i="1"/>
  <c r="C23" i="1"/>
  <c r="C25" i="1" s="1"/>
  <c r="C24" i="1"/>
  <c r="C20" i="2"/>
  <c r="C21" i="2"/>
  <c r="C11" i="2"/>
  <c r="C19" i="2"/>
  <c r="C11" i="1"/>
  <c r="C18" i="1" s="1"/>
  <c r="C35" i="2" l="1"/>
  <c r="E10" i="1"/>
  <c r="F9" i="1"/>
  <c r="C42" i="1"/>
  <c r="D25" i="1"/>
  <c r="D21" i="1"/>
  <c r="D18" i="1"/>
  <c r="D11" i="1"/>
  <c r="D19" i="1" s="1"/>
  <c r="C36" i="2"/>
  <c r="C19" i="1"/>
  <c r="C21" i="1"/>
  <c r="C20" i="1"/>
  <c r="C35" i="1"/>
  <c r="E10" i="2"/>
  <c r="F9" i="2"/>
  <c r="C37" i="2"/>
  <c r="C18" i="2"/>
  <c r="C34" i="2"/>
  <c r="D11" i="2"/>
  <c r="D20" i="2" s="1"/>
  <c r="C25" i="2"/>
  <c r="D19" i="2" l="1"/>
  <c r="F10" i="1"/>
  <c r="G9" i="1"/>
  <c r="D18" i="2"/>
  <c r="D21" i="2"/>
  <c r="E25" i="1"/>
  <c r="D26" i="1"/>
  <c r="E11" i="1"/>
  <c r="E19" i="1" s="1"/>
  <c r="C39" i="1"/>
  <c r="C40" i="1"/>
  <c r="D39" i="1"/>
  <c r="C43" i="1"/>
  <c r="C52" i="1" s="1"/>
  <c r="C42" i="2"/>
  <c r="D25" i="2"/>
  <c r="F10" i="2"/>
  <c r="G9" i="2"/>
  <c r="D20" i="1"/>
  <c r="E11" i="2"/>
  <c r="E18" i="2" s="1"/>
  <c r="E25" i="2" l="1"/>
  <c r="D26" i="2"/>
  <c r="D39" i="2"/>
  <c r="C39" i="2"/>
  <c r="C41" i="2" s="1"/>
  <c r="C43" i="2"/>
  <c r="C53" i="2" s="1"/>
  <c r="C40" i="2"/>
  <c r="E20" i="1"/>
  <c r="E20" i="2"/>
  <c r="G10" i="1"/>
  <c r="H9" i="1"/>
  <c r="F11" i="1"/>
  <c r="F21" i="1" s="1"/>
  <c r="F20" i="1"/>
  <c r="C51" i="1"/>
  <c r="E21" i="1"/>
  <c r="F25" i="1"/>
  <c r="E26" i="1"/>
  <c r="C41" i="1"/>
  <c r="E21" i="2"/>
  <c r="E19" i="2"/>
  <c r="E18" i="1"/>
  <c r="C50" i="1"/>
  <c r="G10" i="2"/>
  <c r="H9" i="2"/>
  <c r="C53" i="1"/>
  <c r="F11" i="2"/>
  <c r="F20" i="2" s="1"/>
  <c r="D27" i="1"/>
  <c r="F18" i="1" l="1"/>
  <c r="C50" i="2"/>
  <c r="C58" i="1"/>
  <c r="D41" i="1"/>
  <c r="F19" i="2"/>
  <c r="F19" i="1"/>
  <c r="D27" i="2"/>
  <c r="D36" i="2" s="1"/>
  <c r="F21" i="2"/>
  <c r="D36" i="1"/>
  <c r="H10" i="1"/>
  <c r="I9" i="1"/>
  <c r="G11" i="1"/>
  <c r="G19" i="1" s="1"/>
  <c r="G20" i="1"/>
  <c r="G21" i="1"/>
  <c r="G18" i="1"/>
  <c r="F18" i="2"/>
  <c r="E27" i="1"/>
  <c r="E34" i="1" s="1"/>
  <c r="E37" i="1"/>
  <c r="E36" i="1"/>
  <c r="E35" i="1"/>
  <c r="C51" i="2"/>
  <c r="C58" i="2"/>
  <c r="D41" i="2"/>
  <c r="G25" i="1"/>
  <c r="F26" i="1"/>
  <c r="F25" i="2"/>
  <c r="E26" i="2"/>
  <c r="D35" i="1"/>
  <c r="D34" i="1"/>
  <c r="H10" i="2"/>
  <c r="I9" i="2"/>
  <c r="D37" i="1"/>
  <c r="G11" i="2"/>
  <c r="G18" i="2" s="1"/>
  <c r="C52" i="2"/>
  <c r="D42" i="1" l="1"/>
  <c r="E41" i="1"/>
  <c r="D34" i="2"/>
  <c r="C59" i="1"/>
  <c r="C67" i="1" s="1"/>
  <c r="C56" i="1"/>
  <c r="D55" i="1"/>
  <c r="C55" i="1"/>
  <c r="C57" i="1" s="1"/>
  <c r="E27" i="2"/>
  <c r="E35" i="2" s="1"/>
  <c r="G20" i="2"/>
  <c r="F27" i="1"/>
  <c r="C59" i="2"/>
  <c r="C67" i="2" s="1"/>
  <c r="C56" i="2"/>
  <c r="D55" i="2"/>
  <c r="C55" i="2"/>
  <c r="G25" i="2"/>
  <c r="F26" i="2"/>
  <c r="H25" i="1"/>
  <c r="G26" i="1"/>
  <c r="G19" i="2"/>
  <c r="G21" i="2"/>
  <c r="D37" i="2"/>
  <c r="I10" i="2"/>
  <c r="J9" i="2"/>
  <c r="H11" i="2"/>
  <c r="H21" i="2" s="1"/>
  <c r="D35" i="2"/>
  <c r="J9" i="1"/>
  <c r="I10" i="1"/>
  <c r="D42" i="2"/>
  <c r="E41" i="2"/>
  <c r="H11" i="1"/>
  <c r="H19" i="1"/>
  <c r="H20" i="1"/>
  <c r="H21" i="1"/>
  <c r="H18" i="1"/>
  <c r="I11" i="2" l="1"/>
  <c r="I19" i="2" s="1"/>
  <c r="I21" i="2"/>
  <c r="I18" i="2"/>
  <c r="C68" i="1"/>
  <c r="K9" i="1"/>
  <c r="J10" i="1"/>
  <c r="E42" i="1"/>
  <c r="F41" i="1"/>
  <c r="H18" i="2"/>
  <c r="C66" i="2"/>
  <c r="E34" i="2"/>
  <c r="C66" i="1"/>
  <c r="C69" i="1"/>
  <c r="E37" i="2"/>
  <c r="G36" i="1"/>
  <c r="G27" i="1"/>
  <c r="G37" i="1" s="1"/>
  <c r="E36" i="2"/>
  <c r="F34" i="1"/>
  <c r="C74" i="1"/>
  <c r="D57" i="1"/>
  <c r="H26" i="1"/>
  <c r="I25" i="1"/>
  <c r="F27" i="2"/>
  <c r="F36" i="2" s="1"/>
  <c r="F34" i="2"/>
  <c r="F35" i="2"/>
  <c r="D43" i="1"/>
  <c r="D52" i="1" s="1"/>
  <c r="D53" i="1"/>
  <c r="D50" i="1"/>
  <c r="D53" i="2"/>
  <c r="D50" i="2"/>
  <c r="D43" i="2"/>
  <c r="D52" i="2"/>
  <c r="C57" i="2"/>
  <c r="F37" i="1"/>
  <c r="C69" i="2"/>
  <c r="H20" i="2"/>
  <c r="H25" i="2"/>
  <c r="G26" i="2"/>
  <c r="F35" i="1"/>
  <c r="E42" i="2"/>
  <c r="F41" i="2"/>
  <c r="H19" i="2"/>
  <c r="I11" i="1"/>
  <c r="I19" i="1" s="1"/>
  <c r="I21" i="1"/>
  <c r="I18" i="1"/>
  <c r="K9" i="2"/>
  <c r="J10" i="2"/>
  <c r="C68" i="2"/>
  <c r="F36" i="1"/>
  <c r="H27" i="1" l="1"/>
  <c r="H37" i="1" s="1"/>
  <c r="J11" i="1"/>
  <c r="J19" i="1" s="1"/>
  <c r="J20" i="1"/>
  <c r="J18" i="1"/>
  <c r="I25" i="2"/>
  <c r="H26" i="2"/>
  <c r="L9" i="2"/>
  <c r="K10" i="2"/>
  <c r="C75" i="1"/>
  <c r="C85" i="1" s="1"/>
  <c r="C72" i="1"/>
  <c r="D71" i="1"/>
  <c r="C71" i="1"/>
  <c r="J11" i="2"/>
  <c r="J18" i="2" s="1"/>
  <c r="D51" i="1"/>
  <c r="I20" i="2"/>
  <c r="L9" i="1"/>
  <c r="K10" i="1"/>
  <c r="C74" i="2"/>
  <c r="D57" i="2"/>
  <c r="F42" i="2"/>
  <c r="G41" i="2"/>
  <c r="F37" i="2"/>
  <c r="G35" i="1"/>
  <c r="I20" i="1"/>
  <c r="E43" i="2"/>
  <c r="D51" i="2"/>
  <c r="G34" i="1"/>
  <c r="G41" i="1"/>
  <c r="F42" i="1"/>
  <c r="I26" i="1"/>
  <c r="J25" i="1"/>
  <c r="D58" i="1"/>
  <c r="E57" i="1"/>
  <c r="G36" i="2"/>
  <c r="G27" i="2"/>
  <c r="G37" i="2" s="1"/>
  <c r="E43" i="1"/>
  <c r="E52" i="1" s="1"/>
  <c r="E53" i="1"/>
  <c r="E50" i="1"/>
  <c r="C73" i="1" l="1"/>
  <c r="J21" i="1"/>
  <c r="C75" i="2"/>
  <c r="C84" i="2" s="1"/>
  <c r="C72" i="2"/>
  <c r="D71" i="2"/>
  <c r="C71" i="2"/>
  <c r="E51" i="1"/>
  <c r="E53" i="2"/>
  <c r="E58" i="1"/>
  <c r="F57" i="1"/>
  <c r="J26" i="1"/>
  <c r="K25" i="1"/>
  <c r="J19" i="2"/>
  <c r="K11" i="2"/>
  <c r="K19" i="2" s="1"/>
  <c r="K21" i="2"/>
  <c r="K18" i="2"/>
  <c r="H36" i="1"/>
  <c r="F43" i="1"/>
  <c r="F51" i="1" s="1"/>
  <c r="F52" i="1"/>
  <c r="F53" i="1"/>
  <c r="F50" i="1"/>
  <c r="M9" i="2"/>
  <c r="L10" i="2"/>
  <c r="H35" i="1"/>
  <c r="E57" i="2"/>
  <c r="D58" i="2"/>
  <c r="H27" i="2"/>
  <c r="H35" i="2" s="1"/>
  <c r="H34" i="1"/>
  <c r="I26" i="2"/>
  <c r="J25" i="2"/>
  <c r="E50" i="2"/>
  <c r="D59" i="1"/>
  <c r="D69" i="1"/>
  <c r="D67" i="1"/>
  <c r="D66" i="1"/>
  <c r="D68" i="1"/>
  <c r="E52" i="2"/>
  <c r="J21" i="2"/>
  <c r="J20" i="2"/>
  <c r="E51" i="2"/>
  <c r="C84" i="1"/>
  <c r="I27" i="1"/>
  <c r="I37" i="1" s="1"/>
  <c r="M9" i="1"/>
  <c r="L10" i="1"/>
  <c r="H41" i="1"/>
  <c r="G42" i="1"/>
  <c r="G35" i="2"/>
  <c r="G34" i="2"/>
  <c r="C82" i="1"/>
  <c r="F43" i="2"/>
  <c r="F51" i="2" s="1"/>
  <c r="K11" i="1"/>
  <c r="K18" i="1" s="1"/>
  <c r="K20" i="1"/>
  <c r="K21" i="1"/>
  <c r="H41" i="2"/>
  <c r="G42" i="2"/>
  <c r="C83" i="1"/>
  <c r="K26" i="1" l="1"/>
  <c r="L25" i="1"/>
  <c r="L11" i="1"/>
  <c r="L20" i="1"/>
  <c r="L21" i="1"/>
  <c r="L18" i="1"/>
  <c r="L19" i="1"/>
  <c r="N9" i="1"/>
  <c r="M10" i="1"/>
  <c r="F58" i="1"/>
  <c r="G57" i="1"/>
  <c r="H34" i="2"/>
  <c r="E59" i="1"/>
  <c r="E67" i="1"/>
  <c r="E66" i="1"/>
  <c r="D73" i="1"/>
  <c r="C90" i="1"/>
  <c r="I35" i="1"/>
  <c r="H36" i="2"/>
  <c r="I34" i="1"/>
  <c r="J35" i="1"/>
  <c r="J27" i="1"/>
  <c r="J34" i="1" s="1"/>
  <c r="J36" i="1"/>
  <c r="C82" i="2"/>
  <c r="I41" i="1"/>
  <c r="H42" i="1"/>
  <c r="C83" i="2"/>
  <c r="I36" i="1"/>
  <c r="H37" i="2"/>
  <c r="F52" i="2"/>
  <c r="G43" i="2"/>
  <c r="G50" i="2" s="1"/>
  <c r="E58" i="2"/>
  <c r="F57" i="2"/>
  <c r="I41" i="2"/>
  <c r="H42" i="2"/>
  <c r="J26" i="2"/>
  <c r="K25" i="2"/>
  <c r="K20" i="2"/>
  <c r="C85" i="2"/>
  <c r="I27" i="2"/>
  <c r="I37" i="2" s="1"/>
  <c r="L11" i="2"/>
  <c r="L18" i="2" s="1"/>
  <c r="C73" i="2"/>
  <c r="F50" i="2"/>
  <c r="F53" i="2"/>
  <c r="K19" i="1"/>
  <c r="N9" i="2"/>
  <c r="M10" i="2"/>
  <c r="D68" i="2"/>
  <c r="D69" i="2"/>
  <c r="D66" i="2"/>
  <c r="D67" i="2"/>
  <c r="D59" i="2"/>
  <c r="G43" i="1"/>
  <c r="G51" i="1" s="1"/>
  <c r="G52" i="1"/>
  <c r="G53" i="1"/>
  <c r="G50" i="1"/>
  <c r="L20" i="2" l="1"/>
  <c r="E69" i="1"/>
  <c r="C90" i="2"/>
  <c r="D73" i="2"/>
  <c r="G52" i="2"/>
  <c r="L26" i="1"/>
  <c r="M25" i="1"/>
  <c r="D74" i="1"/>
  <c r="E73" i="1"/>
  <c r="J27" i="2"/>
  <c r="J37" i="2" s="1"/>
  <c r="H43" i="2"/>
  <c r="H52" i="2" s="1"/>
  <c r="K37" i="1"/>
  <c r="K27" i="1"/>
  <c r="K34" i="1" s="1"/>
  <c r="K35" i="1"/>
  <c r="K36" i="1"/>
  <c r="K26" i="2"/>
  <c r="L25" i="2"/>
  <c r="G51" i="2"/>
  <c r="L21" i="2"/>
  <c r="J41" i="2"/>
  <c r="I42" i="2"/>
  <c r="J37" i="1"/>
  <c r="I35" i="2"/>
  <c r="F58" i="2"/>
  <c r="G57" i="2"/>
  <c r="G58" i="1"/>
  <c r="H57" i="1"/>
  <c r="I36" i="2"/>
  <c r="E69" i="2"/>
  <c r="E66" i="2"/>
  <c r="E67" i="2"/>
  <c r="E59" i="2"/>
  <c r="E68" i="2" s="1"/>
  <c r="F59" i="1"/>
  <c r="F68" i="1" s="1"/>
  <c r="F69" i="1"/>
  <c r="F67" i="1"/>
  <c r="F66" i="1"/>
  <c r="L19" i="2"/>
  <c r="M11" i="2"/>
  <c r="M18" i="2" s="1"/>
  <c r="E68" i="1"/>
  <c r="O9" i="2"/>
  <c r="N10" i="2"/>
  <c r="I34" i="2"/>
  <c r="H43" i="1"/>
  <c r="H52" i="1" s="1"/>
  <c r="H53" i="1"/>
  <c r="H50" i="1"/>
  <c r="G53" i="2"/>
  <c r="J41" i="1"/>
  <c r="I42" i="1"/>
  <c r="M11" i="1"/>
  <c r="M20" i="1" s="1"/>
  <c r="C99" i="1"/>
  <c r="C88" i="1"/>
  <c r="C98" i="1"/>
  <c r="C91" i="1"/>
  <c r="D87" i="1"/>
  <c r="C101" i="1"/>
  <c r="C87" i="1"/>
  <c r="C89" i="1" s="1"/>
  <c r="O9" i="1"/>
  <c r="N10" i="1"/>
  <c r="M21" i="2" l="1"/>
  <c r="H50" i="2"/>
  <c r="H51" i="1"/>
  <c r="M20" i="2"/>
  <c r="H53" i="2"/>
  <c r="N25" i="1"/>
  <c r="M26" i="1"/>
  <c r="L26" i="2"/>
  <c r="M25" i="2"/>
  <c r="N11" i="1"/>
  <c r="N20" i="1" s="1"/>
  <c r="O10" i="1"/>
  <c r="P9" i="1"/>
  <c r="M18" i="1"/>
  <c r="H58" i="1"/>
  <c r="I57" i="1"/>
  <c r="H51" i="2"/>
  <c r="E73" i="2"/>
  <c r="D74" i="2"/>
  <c r="D87" i="2"/>
  <c r="C87" i="2"/>
  <c r="C89" i="2" s="1"/>
  <c r="C91" i="2"/>
  <c r="C98" i="2" s="1"/>
  <c r="C88" i="2"/>
  <c r="L27" i="1"/>
  <c r="L35" i="1" s="1"/>
  <c r="L34" i="1"/>
  <c r="J36" i="2"/>
  <c r="C106" i="1"/>
  <c r="D89" i="1"/>
  <c r="M19" i="1"/>
  <c r="G58" i="2"/>
  <c r="H57" i="2"/>
  <c r="M21" i="1"/>
  <c r="F59" i="2"/>
  <c r="J35" i="2"/>
  <c r="G59" i="1"/>
  <c r="G67" i="1" s="1"/>
  <c r="G69" i="1"/>
  <c r="G68" i="1"/>
  <c r="N11" i="2"/>
  <c r="N20" i="2" s="1"/>
  <c r="P9" i="2"/>
  <c r="O10" i="2"/>
  <c r="J34" i="2"/>
  <c r="I43" i="1"/>
  <c r="I52" i="1" s="1"/>
  <c r="I53" i="1"/>
  <c r="M19" i="2"/>
  <c r="K27" i="2"/>
  <c r="K35" i="2" s="1"/>
  <c r="K41" i="1"/>
  <c r="J42" i="1"/>
  <c r="I43" i="2"/>
  <c r="I52" i="2"/>
  <c r="I53" i="2"/>
  <c r="I50" i="2"/>
  <c r="I51" i="2"/>
  <c r="F73" i="1"/>
  <c r="E74" i="1"/>
  <c r="C100" i="1"/>
  <c r="K41" i="2"/>
  <c r="J42" i="2"/>
  <c r="D84" i="1"/>
  <c r="D75" i="1"/>
  <c r="D83" i="1"/>
  <c r="D82" i="1"/>
  <c r="L41" i="2" l="1"/>
  <c r="K42" i="2"/>
  <c r="M27" i="1"/>
  <c r="M36" i="1" s="1"/>
  <c r="M37" i="1"/>
  <c r="M34" i="1"/>
  <c r="K36" i="2"/>
  <c r="G66" i="1"/>
  <c r="G59" i="2"/>
  <c r="G67" i="2" s="1"/>
  <c r="C100" i="2"/>
  <c r="H59" i="1"/>
  <c r="H67" i="1" s="1"/>
  <c r="O25" i="1"/>
  <c r="N26" i="1"/>
  <c r="O11" i="2"/>
  <c r="O20" i="2" s="1"/>
  <c r="D103" i="1"/>
  <c r="C103" i="1"/>
  <c r="C105" i="1" s="1"/>
  <c r="C115" i="1"/>
  <c r="C107" i="1"/>
  <c r="C104" i="1"/>
  <c r="C99" i="2"/>
  <c r="O11" i="1"/>
  <c r="O18" i="1" s="1"/>
  <c r="C106" i="2"/>
  <c r="D89" i="2"/>
  <c r="N19" i="1"/>
  <c r="E83" i="1"/>
  <c r="E75" i="1"/>
  <c r="E85" i="1" s="1"/>
  <c r="E82" i="1"/>
  <c r="H58" i="2"/>
  <c r="I57" i="2"/>
  <c r="I58" i="1"/>
  <c r="J57" i="1"/>
  <c r="G73" i="1"/>
  <c r="F74" i="1"/>
  <c r="K37" i="2"/>
  <c r="C101" i="2"/>
  <c r="N18" i="1"/>
  <c r="N18" i="2"/>
  <c r="F67" i="2"/>
  <c r="L37" i="1"/>
  <c r="N21" i="1"/>
  <c r="E89" i="1"/>
  <c r="D90" i="1"/>
  <c r="P10" i="1"/>
  <c r="Q9" i="1"/>
  <c r="K34" i="2"/>
  <c r="D85" i="1"/>
  <c r="J50" i="1"/>
  <c r="J43" i="1"/>
  <c r="J52" i="1" s="1"/>
  <c r="J51" i="1"/>
  <c r="I51" i="1"/>
  <c r="N21" i="2"/>
  <c r="F66" i="2"/>
  <c r="L36" i="1"/>
  <c r="D75" i="2"/>
  <c r="D84" i="2" s="1"/>
  <c r="N19" i="2"/>
  <c r="L41" i="1"/>
  <c r="K42" i="1"/>
  <c r="F69" i="2"/>
  <c r="F73" i="2"/>
  <c r="E74" i="2"/>
  <c r="M26" i="2"/>
  <c r="N25" i="2"/>
  <c r="P10" i="2"/>
  <c r="Q9" i="2"/>
  <c r="F68" i="2"/>
  <c r="I50" i="1"/>
  <c r="J43" i="2"/>
  <c r="J50" i="2" s="1"/>
  <c r="L27" i="2"/>
  <c r="L35" i="2" s="1"/>
  <c r="J52" i="2" l="1"/>
  <c r="P25" i="1"/>
  <c r="O26" i="1"/>
  <c r="F89" i="1"/>
  <c r="E90" i="1"/>
  <c r="L42" i="1"/>
  <c r="M41" i="1"/>
  <c r="H73" i="1"/>
  <c r="G74" i="1"/>
  <c r="K57" i="1"/>
  <c r="J58" i="1"/>
  <c r="O20" i="1"/>
  <c r="C114" i="1"/>
  <c r="H68" i="1"/>
  <c r="J53" i="2"/>
  <c r="I59" i="1"/>
  <c r="I69" i="1"/>
  <c r="I66" i="1"/>
  <c r="I68" i="1"/>
  <c r="I67" i="1"/>
  <c r="C117" i="1"/>
  <c r="H66" i="1"/>
  <c r="K50" i="1"/>
  <c r="K43" i="1"/>
  <c r="K52" i="1" s="1"/>
  <c r="I58" i="2"/>
  <c r="J57" i="2"/>
  <c r="O19" i="1"/>
  <c r="H69" i="1"/>
  <c r="D99" i="1"/>
  <c r="D91" i="1"/>
  <c r="D100" i="1" s="1"/>
  <c r="D101" i="1"/>
  <c r="F75" i="1"/>
  <c r="F82" i="1"/>
  <c r="F84" i="1"/>
  <c r="M35" i="1"/>
  <c r="P11" i="1"/>
  <c r="P21" i="1" s="1"/>
  <c r="N27" i="1"/>
  <c r="N37" i="1" s="1"/>
  <c r="N36" i="1"/>
  <c r="N34" i="1"/>
  <c r="D90" i="2"/>
  <c r="E89" i="2"/>
  <c r="E84" i="1"/>
  <c r="O21" i="1"/>
  <c r="O19" i="2"/>
  <c r="G69" i="2"/>
  <c r="G73" i="2"/>
  <c r="F74" i="2"/>
  <c r="C107" i="2"/>
  <c r="C116" i="2" s="1"/>
  <c r="C115" i="2"/>
  <c r="C114" i="2"/>
  <c r="C104" i="2"/>
  <c r="D103" i="2"/>
  <c r="C103" i="2"/>
  <c r="C105" i="2" s="1"/>
  <c r="P11" i="2"/>
  <c r="P21" i="2" s="1"/>
  <c r="P20" i="2"/>
  <c r="H69" i="2"/>
  <c r="H66" i="2"/>
  <c r="H67" i="2"/>
  <c r="H68" i="2"/>
  <c r="H59" i="2"/>
  <c r="L34" i="2"/>
  <c r="L37" i="2"/>
  <c r="N26" i="2"/>
  <c r="O25" i="2"/>
  <c r="O18" i="2"/>
  <c r="G68" i="2"/>
  <c r="K52" i="2"/>
  <c r="K53" i="2"/>
  <c r="K50" i="2"/>
  <c r="K43" i="2"/>
  <c r="K51" i="2" s="1"/>
  <c r="J51" i="2"/>
  <c r="D83" i="2"/>
  <c r="C116" i="1"/>
  <c r="O21" i="2"/>
  <c r="G66" i="2"/>
  <c r="M41" i="2"/>
  <c r="L42" i="2"/>
  <c r="C122" i="1"/>
  <c r="D105" i="1"/>
  <c r="L36" i="2"/>
  <c r="Q10" i="2"/>
  <c r="R9" i="2"/>
  <c r="D82" i="2"/>
  <c r="J53" i="1"/>
  <c r="D85" i="2"/>
  <c r="M27" i="2"/>
  <c r="M34" i="2" s="1"/>
  <c r="E75" i="2"/>
  <c r="E83" i="2" s="1"/>
  <c r="Q10" i="1"/>
  <c r="R9" i="1"/>
  <c r="M36" i="2" l="1"/>
  <c r="L43" i="2"/>
  <c r="L52" i="2" s="1"/>
  <c r="C117" i="2"/>
  <c r="D101" i="2"/>
  <c r="D98" i="2"/>
  <c r="D91" i="2"/>
  <c r="D100" i="2" s="1"/>
  <c r="M42" i="1"/>
  <c r="N41" i="1"/>
  <c r="I59" i="2"/>
  <c r="I68" i="2" s="1"/>
  <c r="G89" i="1"/>
  <c r="F90" i="1"/>
  <c r="M42" i="2"/>
  <c r="N41" i="2"/>
  <c r="L43" i="1"/>
  <c r="L53" i="1" s="1"/>
  <c r="M35" i="2"/>
  <c r="P19" i="2"/>
  <c r="F75" i="2"/>
  <c r="F84" i="2" s="1"/>
  <c r="N35" i="1"/>
  <c r="F85" i="1"/>
  <c r="O35" i="1"/>
  <c r="O27" i="1"/>
  <c r="O37" i="1" s="1"/>
  <c r="O36" i="1"/>
  <c r="M37" i="2"/>
  <c r="R10" i="1"/>
  <c r="S9" i="1"/>
  <c r="P25" i="2"/>
  <c r="O26" i="2"/>
  <c r="P18" i="2"/>
  <c r="G74" i="2"/>
  <c r="H73" i="2"/>
  <c r="F83" i="1"/>
  <c r="K51" i="1"/>
  <c r="Q25" i="1"/>
  <c r="P26" i="1"/>
  <c r="E90" i="2"/>
  <c r="F89" i="2"/>
  <c r="H74" i="1"/>
  <c r="I73" i="1"/>
  <c r="R10" i="2"/>
  <c r="S9" i="2"/>
  <c r="E91" i="1"/>
  <c r="E98" i="1" s="1"/>
  <c r="E101" i="1"/>
  <c r="Q11" i="2"/>
  <c r="Q21" i="2" s="1"/>
  <c r="P20" i="1"/>
  <c r="K53" i="1"/>
  <c r="J58" i="2"/>
  <c r="K57" i="2"/>
  <c r="C122" i="2"/>
  <c r="D105" i="2"/>
  <c r="E85" i="2"/>
  <c r="P19" i="1"/>
  <c r="D98" i="1"/>
  <c r="J69" i="1"/>
  <c r="J66" i="1"/>
  <c r="J68" i="1"/>
  <c r="J67" i="1"/>
  <c r="J59" i="1"/>
  <c r="Q21" i="1"/>
  <c r="Q11" i="1"/>
  <c r="Q18" i="1" s="1"/>
  <c r="Q20" i="1"/>
  <c r="Q19" i="1"/>
  <c r="N27" i="2"/>
  <c r="N35" i="2" s="1"/>
  <c r="N36" i="2"/>
  <c r="N34" i="2"/>
  <c r="E82" i="2"/>
  <c r="E84" i="2"/>
  <c r="D106" i="1"/>
  <c r="E105" i="1"/>
  <c r="P18" i="1"/>
  <c r="L57" i="1"/>
  <c r="K58" i="1"/>
  <c r="C132" i="1"/>
  <c r="C120" i="1"/>
  <c r="C119" i="1"/>
  <c r="C121" i="1" s="1"/>
  <c r="D119" i="1"/>
  <c r="C123" i="1"/>
  <c r="C131" i="1"/>
  <c r="G85" i="1"/>
  <c r="G82" i="1"/>
  <c r="G75" i="1"/>
  <c r="G83" i="1"/>
  <c r="G84" i="1"/>
  <c r="N37" i="2" l="1"/>
  <c r="I73" i="2"/>
  <c r="H74" i="2"/>
  <c r="I66" i="2"/>
  <c r="G75" i="2"/>
  <c r="G83" i="2" s="1"/>
  <c r="I69" i="2"/>
  <c r="R11" i="2"/>
  <c r="R21" i="2" s="1"/>
  <c r="O27" i="2"/>
  <c r="O36" i="2" s="1"/>
  <c r="L52" i="1"/>
  <c r="I67" i="2"/>
  <c r="L51" i="2"/>
  <c r="S10" i="2"/>
  <c r="T9" i="2"/>
  <c r="L51" i="1"/>
  <c r="L50" i="2"/>
  <c r="Q20" i="2"/>
  <c r="I74" i="1"/>
  <c r="J73" i="1"/>
  <c r="Q19" i="2"/>
  <c r="H75" i="1"/>
  <c r="H85" i="1" s="1"/>
  <c r="H82" i="1"/>
  <c r="H84" i="1"/>
  <c r="F83" i="2"/>
  <c r="L50" i="1"/>
  <c r="N42" i="1"/>
  <c r="O41" i="1"/>
  <c r="L53" i="2"/>
  <c r="K68" i="1"/>
  <c r="K59" i="1"/>
  <c r="K67" i="1" s="1"/>
  <c r="Q25" i="2"/>
  <c r="P26" i="2"/>
  <c r="D106" i="2"/>
  <c r="E105" i="2"/>
  <c r="Q18" i="2"/>
  <c r="F90" i="2"/>
  <c r="G89" i="2"/>
  <c r="S10" i="1"/>
  <c r="T9" i="1"/>
  <c r="F82" i="2"/>
  <c r="M43" i="1"/>
  <c r="M50" i="1" s="1"/>
  <c r="E106" i="1"/>
  <c r="F105" i="1"/>
  <c r="C133" i="1"/>
  <c r="D107" i="1"/>
  <c r="D115" i="1"/>
  <c r="D116" i="1"/>
  <c r="C123" i="2"/>
  <c r="C130" i="2" s="1"/>
  <c r="C120" i="2"/>
  <c r="C133" i="2"/>
  <c r="C119" i="2"/>
  <c r="C121" i="2" s="1"/>
  <c r="D119" i="2"/>
  <c r="E91" i="2"/>
  <c r="E99" i="2" s="1"/>
  <c r="E100" i="2"/>
  <c r="E101" i="2"/>
  <c r="E98" i="2"/>
  <c r="R11" i="1"/>
  <c r="R20" i="1" s="1"/>
  <c r="F85" i="2"/>
  <c r="N42" i="2"/>
  <c r="O41" i="2"/>
  <c r="M57" i="1"/>
  <c r="L58" i="1"/>
  <c r="E100" i="1"/>
  <c r="P27" i="1"/>
  <c r="P34" i="1" s="1"/>
  <c r="P37" i="1"/>
  <c r="M43" i="2"/>
  <c r="M50" i="2" s="1"/>
  <c r="D121" i="1"/>
  <c r="C138" i="1"/>
  <c r="C130" i="1"/>
  <c r="F91" i="1"/>
  <c r="K58" i="2"/>
  <c r="L57" i="2"/>
  <c r="E99" i="1"/>
  <c r="R25" i="1"/>
  <c r="Q26" i="1"/>
  <c r="O34" i="1"/>
  <c r="J59" i="2"/>
  <c r="J67" i="2" s="1"/>
  <c r="H89" i="1"/>
  <c r="G90" i="1"/>
  <c r="D99" i="2"/>
  <c r="Q27" i="1" l="1"/>
  <c r="Q34" i="1"/>
  <c r="Q36" i="1"/>
  <c r="Q37" i="1"/>
  <c r="Q35" i="1"/>
  <c r="P36" i="1"/>
  <c r="R19" i="1"/>
  <c r="F106" i="1"/>
  <c r="G105" i="1"/>
  <c r="F91" i="2"/>
  <c r="F100" i="2" s="1"/>
  <c r="F101" i="2"/>
  <c r="F98" i="2"/>
  <c r="K73" i="1"/>
  <c r="J74" i="1"/>
  <c r="O37" i="2"/>
  <c r="G82" i="2"/>
  <c r="M52" i="1"/>
  <c r="D107" i="2"/>
  <c r="D114" i="2" s="1"/>
  <c r="D116" i="2"/>
  <c r="D117" i="2"/>
  <c r="D115" i="2"/>
  <c r="N50" i="1"/>
  <c r="N51" i="1"/>
  <c r="N43" i="1"/>
  <c r="N53" i="1" s="1"/>
  <c r="N52" i="1"/>
  <c r="O35" i="2"/>
  <c r="S25" i="1"/>
  <c r="R26" i="1"/>
  <c r="G85" i="2"/>
  <c r="O42" i="1"/>
  <c r="P41" i="1"/>
  <c r="K59" i="2"/>
  <c r="K69" i="2" s="1"/>
  <c r="K68" i="2"/>
  <c r="K66" i="2"/>
  <c r="K67" i="2"/>
  <c r="P27" i="2"/>
  <c r="P35" i="2" s="1"/>
  <c r="R20" i="2"/>
  <c r="C139" i="1"/>
  <c r="C136" i="1"/>
  <c r="D135" i="1"/>
  <c r="C135" i="1"/>
  <c r="C137" i="1" s="1"/>
  <c r="C149" i="1"/>
  <c r="C146" i="1"/>
  <c r="C147" i="1"/>
  <c r="E107" i="1"/>
  <c r="E115" i="1" s="1"/>
  <c r="E121" i="1"/>
  <c r="D122" i="1"/>
  <c r="H84" i="2"/>
  <c r="H85" i="2"/>
  <c r="H75" i="2"/>
  <c r="H82" i="2" s="1"/>
  <c r="L66" i="1"/>
  <c r="L59" i="1"/>
  <c r="L69" i="1" s="1"/>
  <c r="L67" i="1"/>
  <c r="C131" i="2"/>
  <c r="M52" i="2"/>
  <c r="R25" i="2"/>
  <c r="Q26" i="2"/>
  <c r="M51" i="2"/>
  <c r="M53" i="1"/>
  <c r="T10" i="2"/>
  <c r="U9" i="2"/>
  <c r="R19" i="2"/>
  <c r="I74" i="2"/>
  <c r="J73" i="2"/>
  <c r="H89" i="2"/>
  <c r="G90" i="2"/>
  <c r="L58" i="2"/>
  <c r="M57" i="2"/>
  <c r="G91" i="1"/>
  <c r="G100" i="1" s="1"/>
  <c r="M51" i="1"/>
  <c r="S21" i="2"/>
  <c r="S18" i="2"/>
  <c r="S11" i="2"/>
  <c r="S19" i="2" s="1"/>
  <c r="R18" i="2"/>
  <c r="R21" i="1"/>
  <c r="F105" i="2"/>
  <c r="E106" i="2"/>
  <c r="K66" i="1"/>
  <c r="H83" i="1"/>
  <c r="O34" i="2"/>
  <c r="R18" i="1"/>
  <c r="I84" i="1"/>
  <c r="I75" i="1"/>
  <c r="I83" i="1"/>
  <c r="I82" i="1"/>
  <c r="I85" i="1"/>
  <c r="F99" i="1"/>
  <c r="F98" i="1"/>
  <c r="M53" i="2"/>
  <c r="D114" i="1"/>
  <c r="K69" i="1"/>
  <c r="C138" i="2"/>
  <c r="D121" i="2"/>
  <c r="G84" i="2"/>
  <c r="I89" i="1"/>
  <c r="H90" i="1"/>
  <c r="N57" i="1"/>
  <c r="M58" i="1"/>
  <c r="J66" i="2"/>
  <c r="O42" i="2"/>
  <c r="P41" i="2"/>
  <c r="J69" i="2"/>
  <c r="N43" i="2"/>
  <c r="N51" i="2" s="1"/>
  <c r="J68" i="2"/>
  <c r="F101" i="1"/>
  <c r="P35" i="1"/>
  <c r="T10" i="1"/>
  <c r="U9" i="1"/>
  <c r="F100" i="1"/>
  <c r="C132" i="2"/>
  <c r="D117" i="1"/>
  <c r="S11" i="1"/>
  <c r="S21" i="1" s="1"/>
  <c r="S18" i="1"/>
  <c r="G91" i="2" l="1"/>
  <c r="G99" i="2" s="1"/>
  <c r="G101" i="2"/>
  <c r="S25" i="2"/>
  <c r="R26" i="2"/>
  <c r="O57" i="1"/>
  <c r="N58" i="1"/>
  <c r="D133" i="1"/>
  <c r="D123" i="1"/>
  <c r="D131" i="1" s="1"/>
  <c r="N52" i="2"/>
  <c r="J89" i="1"/>
  <c r="I90" i="1"/>
  <c r="F106" i="2"/>
  <c r="G105" i="2"/>
  <c r="G99" i="1"/>
  <c r="I84" i="2"/>
  <c r="I75" i="2"/>
  <c r="I85" i="2" s="1"/>
  <c r="E117" i="1"/>
  <c r="L73" i="1"/>
  <c r="K74" i="1"/>
  <c r="G101" i="1"/>
  <c r="E114" i="1"/>
  <c r="P42" i="1"/>
  <c r="Q41" i="1"/>
  <c r="M59" i="1"/>
  <c r="M67" i="1" s="1"/>
  <c r="M69" i="1"/>
  <c r="M68" i="1"/>
  <c r="M66" i="1"/>
  <c r="O43" i="1"/>
  <c r="O51" i="1" s="1"/>
  <c r="J74" i="2"/>
  <c r="K73" i="2"/>
  <c r="J84" i="1"/>
  <c r="J75" i="1"/>
  <c r="J83" i="1"/>
  <c r="J82" i="1"/>
  <c r="J85" i="1"/>
  <c r="C136" i="2"/>
  <c r="C149" i="2"/>
  <c r="C135" i="2"/>
  <c r="C139" i="2"/>
  <c r="C148" i="2"/>
  <c r="D135" i="2"/>
  <c r="G98" i="1"/>
  <c r="T21" i="2"/>
  <c r="T19" i="2"/>
  <c r="T11" i="2"/>
  <c r="T18" i="2" s="1"/>
  <c r="T20" i="2"/>
  <c r="L68" i="1"/>
  <c r="E116" i="1"/>
  <c r="P34" i="2"/>
  <c r="I89" i="2"/>
  <c r="H90" i="2"/>
  <c r="E116" i="2"/>
  <c r="E115" i="2"/>
  <c r="E107" i="2"/>
  <c r="E117" i="2" s="1"/>
  <c r="E114" i="2"/>
  <c r="E122" i="1"/>
  <c r="F121" i="1"/>
  <c r="S19" i="1"/>
  <c r="E121" i="2"/>
  <c r="D122" i="2"/>
  <c r="N53" i="2"/>
  <c r="R27" i="1"/>
  <c r="R35" i="1" s="1"/>
  <c r="T11" i="1"/>
  <c r="T19" i="1" s="1"/>
  <c r="T20" i="1"/>
  <c r="T21" i="1"/>
  <c r="T18" i="1"/>
  <c r="S20" i="1"/>
  <c r="U10" i="2"/>
  <c r="V9" i="2"/>
  <c r="N50" i="2"/>
  <c r="P37" i="2"/>
  <c r="S20" i="2"/>
  <c r="M58" i="2"/>
  <c r="N57" i="2"/>
  <c r="H83" i="2"/>
  <c r="P36" i="2"/>
  <c r="T25" i="1"/>
  <c r="S26" i="1"/>
  <c r="F99" i="2"/>
  <c r="H100" i="1"/>
  <c r="H91" i="1"/>
  <c r="H99" i="1" s="1"/>
  <c r="H101" i="1"/>
  <c r="H98" i="1"/>
  <c r="P42" i="2"/>
  <c r="Q41" i="2"/>
  <c r="G106" i="1"/>
  <c r="H105" i="1"/>
  <c r="C154" i="1"/>
  <c r="D137" i="1"/>
  <c r="L59" i="2"/>
  <c r="L67" i="2" s="1"/>
  <c r="L69" i="2"/>
  <c r="U10" i="1"/>
  <c r="V9" i="1"/>
  <c r="O43" i="2"/>
  <c r="O51" i="2" s="1"/>
  <c r="O52" i="2"/>
  <c r="Q27" i="2"/>
  <c r="Q36" i="2" s="1"/>
  <c r="Q35" i="2"/>
  <c r="C148" i="1"/>
  <c r="F107" i="1"/>
  <c r="C155" i="1" l="1"/>
  <c r="C165" i="1"/>
  <c r="C162" i="1"/>
  <c r="C152" i="1"/>
  <c r="D151" i="1"/>
  <c r="C151" i="1"/>
  <c r="R34" i="1"/>
  <c r="O50" i="1"/>
  <c r="I91" i="1"/>
  <c r="I101" i="1" s="1"/>
  <c r="I100" i="1"/>
  <c r="T25" i="2"/>
  <c r="S26" i="2"/>
  <c r="F114" i="1"/>
  <c r="H91" i="2"/>
  <c r="H99" i="2" s="1"/>
  <c r="H98" i="2"/>
  <c r="F117" i="2"/>
  <c r="F114" i="2"/>
  <c r="F116" i="2"/>
  <c r="F115" i="2"/>
  <c r="F107" i="2"/>
  <c r="S27" i="1"/>
  <c r="S36" i="1" s="1"/>
  <c r="U11" i="2"/>
  <c r="U19" i="2" s="1"/>
  <c r="U20" i="2"/>
  <c r="U18" i="2"/>
  <c r="J89" i="2"/>
  <c r="I90" i="2"/>
  <c r="G98" i="2"/>
  <c r="G107" i="1"/>
  <c r="G115" i="1" s="1"/>
  <c r="G117" i="1"/>
  <c r="G100" i="2"/>
  <c r="H106" i="1"/>
  <c r="I105" i="1"/>
  <c r="W9" i="2"/>
  <c r="V10" i="2"/>
  <c r="W9" i="1"/>
  <c r="V10" i="1"/>
  <c r="Q42" i="2"/>
  <c r="R41" i="2"/>
  <c r="I83" i="2"/>
  <c r="E137" i="1"/>
  <c r="D138" i="1"/>
  <c r="K75" i="1"/>
  <c r="K83" i="1" s="1"/>
  <c r="O50" i="2"/>
  <c r="F115" i="1"/>
  <c r="N58" i="2"/>
  <c r="O57" i="2"/>
  <c r="J85" i="2"/>
  <c r="J82" i="2"/>
  <c r="J83" i="2"/>
  <c r="J84" i="2"/>
  <c r="J75" i="2"/>
  <c r="I82" i="2"/>
  <c r="D130" i="1"/>
  <c r="K89" i="1"/>
  <c r="J90" i="1"/>
  <c r="F117" i="1"/>
  <c r="R36" i="1"/>
  <c r="M73" i="1"/>
  <c r="L74" i="1"/>
  <c r="Q37" i="2"/>
  <c r="L66" i="2"/>
  <c r="G121" i="1"/>
  <c r="F122" i="1"/>
  <c r="C147" i="2"/>
  <c r="Q42" i="1"/>
  <c r="R41" i="1"/>
  <c r="D132" i="1"/>
  <c r="R27" i="2"/>
  <c r="R34" i="2" s="1"/>
  <c r="R37" i="2"/>
  <c r="R37" i="1"/>
  <c r="O53" i="2"/>
  <c r="D123" i="2"/>
  <c r="D130" i="2" s="1"/>
  <c r="D133" i="2"/>
  <c r="D131" i="2"/>
  <c r="P53" i="2"/>
  <c r="P50" i="2"/>
  <c r="P51" i="2"/>
  <c r="P43" i="2"/>
  <c r="P52" i="2" s="1"/>
  <c r="F121" i="2"/>
  <c r="E122" i="2"/>
  <c r="K74" i="2"/>
  <c r="L73" i="2"/>
  <c r="Q34" i="2"/>
  <c r="L68" i="2"/>
  <c r="E133" i="1"/>
  <c r="E132" i="1"/>
  <c r="E130" i="1"/>
  <c r="E131" i="1"/>
  <c r="E123" i="1"/>
  <c r="C137" i="2"/>
  <c r="O52" i="1"/>
  <c r="P43" i="1"/>
  <c r="P51" i="1" s="1"/>
  <c r="P53" i="1"/>
  <c r="P50" i="1"/>
  <c r="N59" i="1"/>
  <c r="N68" i="1" s="1"/>
  <c r="N69" i="1"/>
  <c r="O53" i="1"/>
  <c r="T26" i="1"/>
  <c r="U25" i="1"/>
  <c r="F116" i="1"/>
  <c r="U11" i="1"/>
  <c r="U19" i="1" s="1"/>
  <c r="U21" i="1"/>
  <c r="U18" i="1"/>
  <c r="U20" i="1"/>
  <c r="M68" i="2"/>
  <c r="M59" i="2"/>
  <c r="M69" i="2" s="1"/>
  <c r="C146" i="2"/>
  <c r="G106" i="2"/>
  <c r="H105" i="2"/>
  <c r="P57" i="1"/>
  <c r="O58" i="1"/>
  <c r="U25" i="2" l="1"/>
  <c r="T26" i="2"/>
  <c r="R36" i="2"/>
  <c r="L84" i="1"/>
  <c r="L85" i="1"/>
  <c r="L75" i="1"/>
  <c r="L83" i="1" s="1"/>
  <c r="U21" i="2"/>
  <c r="I98" i="1"/>
  <c r="I99" i="1"/>
  <c r="K89" i="2"/>
  <c r="J90" i="2"/>
  <c r="P58" i="1"/>
  <c r="Q57" i="1"/>
  <c r="G117" i="2"/>
  <c r="G114" i="2"/>
  <c r="G107" i="2"/>
  <c r="G116" i="2" s="1"/>
  <c r="P52" i="1"/>
  <c r="L74" i="2"/>
  <c r="M73" i="2"/>
  <c r="Q43" i="1"/>
  <c r="Q52" i="1" s="1"/>
  <c r="Q53" i="1"/>
  <c r="J101" i="1"/>
  <c r="J98" i="1"/>
  <c r="J91" i="1"/>
  <c r="J99" i="1" s="1"/>
  <c r="J100" i="1"/>
  <c r="Q43" i="2"/>
  <c r="Q51" i="2" s="1"/>
  <c r="G114" i="1"/>
  <c r="H101" i="2"/>
  <c r="C163" i="1"/>
  <c r="L89" i="1"/>
  <c r="K90" i="1"/>
  <c r="V11" i="1"/>
  <c r="V19" i="1" s="1"/>
  <c r="V20" i="1"/>
  <c r="G116" i="1"/>
  <c r="H100" i="2"/>
  <c r="O58" i="2"/>
  <c r="P57" i="2"/>
  <c r="H106" i="2"/>
  <c r="I105" i="2"/>
  <c r="E123" i="2"/>
  <c r="E130" i="2"/>
  <c r="K85" i="1"/>
  <c r="X9" i="1"/>
  <c r="W10" i="1"/>
  <c r="S35" i="1"/>
  <c r="F137" i="1"/>
  <c r="E138" i="1"/>
  <c r="M67" i="2"/>
  <c r="F123" i="1"/>
  <c r="F133" i="1" s="1"/>
  <c r="F132" i="1"/>
  <c r="K84" i="1"/>
  <c r="V11" i="2"/>
  <c r="V19" i="2" s="1"/>
  <c r="V21" i="2"/>
  <c r="V18" i="2"/>
  <c r="S34" i="1"/>
  <c r="O59" i="1"/>
  <c r="O69" i="1" s="1"/>
  <c r="O68" i="1"/>
  <c r="N73" i="1"/>
  <c r="M74" i="1"/>
  <c r="T27" i="1"/>
  <c r="T35" i="1" s="1"/>
  <c r="G121" i="2"/>
  <c r="F122" i="2"/>
  <c r="M66" i="2"/>
  <c r="C154" i="2"/>
  <c r="D137" i="2"/>
  <c r="G122" i="1"/>
  <c r="H121" i="1"/>
  <c r="K82" i="1"/>
  <c r="X9" i="2"/>
  <c r="W10" i="2"/>
  <c r="S37" i="1"/>
  <c r="N67" i="1"/>
  <c r="S41" i="1"/>
  <c r="R42" i="1"/>
  <c r="R42" i="2"/>
  <c r="S41" i="2"/>
  <c r="U26" i="1"/>
  <c r="V25" i="1"/>
  <c r="K75" i="2"/>
  <c r="K83" i="2" s="1"/>
  <c r="D132" i="2"/>
  <c r="N66" i="1"/>
  <c r="R35" i="2"/>
  <c r="J105" i="1"/>
  <c r="I106" i="1"/>
  <c r="C153" i="1"/>
  <c r="N59" i="2"/>
  <c r="N68" i="2"/>
  <c r="N69" i="2"/>
  <c r="N67" i="2"/>
  <c r="N66" i="2"/>
  <c r="D139" i="1"/>
  <c r="D149" i="1" s="1"/>
  <c r="H115" i="1"/>
  <c r="H107" i="1"/>
  <c r="H114" i="1"/>
  <c r="H116" i="1"/>
  <c r="H117" i="1"/>
  <c r="I91" i="2"/>
  <c r="I101" i="2" s="1"/>
  <c r="I98" i="2"/>
  <c r="I99" i="2"/>
  <c r="S27" i="2"/>
  <c r="S36" i="2" s="1"/>
  <c r="C164" i="1"/>
  <c r="C155" i="2" l="1"/>
  <c r="C164" i="2" s="1"/>
  <c r="C152" i="2"/>
  <c r="D151" i="2"/>
  <c r="C151" i="2"/>
  <c r="C153" i="2" s="1"/>
  <c r="D147" i="1"/>
  <c r="R43" i="1"/>
  <c r="R51" i="1" s="1"/>
  <c r="R53" i="1"/>
  <c r="R52" i="1"/>
  <c r="R50" i="1"/>
  <c r="O67" i="1"/>
  <c r="Y9" i="1"/>
  <c r="X10" i="1"/>
  <c r="O59" i="2"/>
  <c r="O68" i="2" s="1"/>
  <c r="Q50" i="1"/>
  <c r="D148" i="1"/>
  <c r="Q53" i="2"/>
  <c r="Q58" i="1"/>
  <c r="R57" i="1"/>
  <c r="I100" i="2"/>
  <c r="K84" i="2"/>
  <c r="O66" i="1"/>
  <c r="F131" i="1"/>
  <c r="E133" i="2"/>
  <c r="V21" i="1"/>
  <c r="Q50" i="2"/>
  <c r="Q51" i="1"/>
  <c r="P59" i="1"/>
  <c r="P69" i="1" s="1"/>
  <c r="P66" i="1"/>
  <c r="P67" i="1"/>
  <c r="P68" i="1"/>
  <c r="L82" i="1"/>
  <c r="K105" i="1"/>
  <c r="J106" i="1"/>
  <c r="T36" i="1"/>
  <c r="E132" i="2"/>
  <c r="V18" i="1"/>
  <c r="Q52" i="2"/>
  <c r="J91" i="2"/>
  <c r="J100" i="2" s="1"/>
  <c r="J101" i="2"/>
  <c r="J99" i="2"/>
  <c r="W11" i="1"/>
  <c r="W20" i="1" s="1"/>
  <c r="N73" i="2"/>
  <c r="M74" i="2"/>
  <c r="L89" i="2"/>
  <c r="K90" i="2"/>
  <c r="R43" i="2"/>
  <c r="R50" i="2" s="1"/>
  <c r="Q57" i="2"/>
  <c r="P58" i="2"/>
  <c r="W11" i="2"/>
  <c r="W19" i="2" s="1"/>
  <c r="L85" i="2"/>
  <c r="L82" i="2"/>
  <c r="L83" i="2"/>
  <c r="L75" i="2"/>
  <c r="L84" i="2"/>
  <c r="T27" i="2"/>
  <c r="T36" i="2" s="1"/>
  <c r="T41" i="1"/>
  <c r="S42" i="1"/>
  <c r="F130" i="1"/>
  <c r="Y9" i="2"/>
  <c r="X10" i="2"/>
  <c r="E131" i="2"/>
  <c r="K85" i="2"/>
  <c r="U26" i="2"/>
  <c r="V25" i="2"/>
  <c r="O73" i="1"/>
  <c r="N74" i="1"/>
  <c r="K82" i="2"/>
  <c r="S35" i="2"/>
  <c r="T34" i="1"/>
  <c r="S34" i="2"/>
  <c r="V26" i="1"/>
  <c r="W25" i="1"/>
  <c r="H122" i="1"/>
  <c r="I121" i="1"/>
  <c r="T37" i="1"/>
  <c r="V20" i="2"/>
  <c r="E139" i="1"/>
  <c r="E149" i="1" s="1"/>
  <c r="J105" i="2"/>
  <c r="I106" i="2"/>
  <c r="K98" i="1"/>
  <c r="K91" i="1"/>
  <c r="K101" i="1" s="1"/>
  <c r="K99" i="1"/>
  <c r="K100" i="1"/>
  <c r="G115" i="2"/>
  <c r="U27" i="1"/>
  <c r="U35" i="1" s="1"/>
  <c r="U36" i="1"/>
  <c r="G130" i="1"/>
  <c r="G131" i="1"/>
  <c r="G123" i="1"/>
  <c r="G133" i="1" s="1"/>
  <c r="G132" i="1"/>
  <c r="F138" i="1"/>
  <c r="G137" i="1"/>
  <c r="H107" i="2"/>
  <c r="H114" i="2" s="1"/>
  <c r="H117" i="2"/>
  <c r="L90" i="1"/>
  <c r="M89" i="1"/>
  <c r="F123" i="2"/>
  <c r="F132" i="2" s="1"/>
  <c r="D146" i="1"/>
  <c r="H121" i="2"/>
  <c r="G122" i="2"/>
  <c r="S37" i="2"/>
  <c r="C170" i="1"/>
  <c r="D153" i="1"/>
  <c r="I107" i="1"/>
  <c r="I116" i="1"/>
  <c r="I117" i="1"/>
  <c r="I114" i="1"/>
  <c r="I115" i="1"/>
  <c r="T41" i="2"/>
  <c r="S42" i="2"/>
  <c r="D138" i="2"/>
  <c r="E137" i="2"/>
  <c r="M75" i="1"/>
  <c r="M85" i="1"/>
  <c r="M82" i="1"/>
  <c r="M83" i="1"/>
  <c r="M84" i="1"/>
  <c r="U41" i="2" l="1"/>
  <c r="T42" i="2"/>
  <c r="H122" i="2"/>
  <c r="I121" i="2"/>
  <c r="H115" i="2"/>
  <c r="U34" i="1"/>
  <c r="E147" i="1"/>
  <c r="S43" i="1"/>
  <c r="S52" i="1" s="1"/>
  <c r="W21" i="2"/>
  <c r="R51" i="2"/>
  <c r="J98" i="2"/>
  <c r="R58" i="1"/>
  <c r="S57" i="1"/>
  <c r="Z9" i="1"/>
  <c r="Y10" i="1"/>
  <c r="D149" i="2"/>
  <c r="D146" i="2"/>
  <c r="D139" i="2"/>
  <c r="D148" i="2" s="1"/>
  <c r="R52" i="2"/>
  <c r="O69" i="2"/>
  <c r="Q59" i="1"/>
  <c r="Q68" i="1" s="1"/>
  <c r="Q69" i="1"/>
  <c r="Q67" i="1"/>
  <c r="Q66" i="1"/>
  <c r="U37" i="1"/>
  <c r="N83" i="1"/>
  <c r="N84" i="1"/>
  <c r="N75" i="1"/>
  <c r="N85" i="1" s="1"/>
  <c r="W20" i="2"/>
  <c r="M89" i="2"/>
  <c r="L90" i="2"/>
  <c r="C163" i="2"/>
  <c r="K105" i="2"/>
  <c r="J106" i="2"/>
  <c r="H116" i="2"/>
  <c r="C162" i="2"/>
  <c r="E138" i="2"/>
  <c r="F137" i="2"/>
  <c r="L91" i="1"/>
  <c r="L101" i="1" s="1"/>
  <c r="L99" i="1"/>
  <c r="V37" i="1"/>
  <c r="V34" i="1"/>
  <c r="V35" i="1"/>
  <c r="V27" i="1"/>
  <c r="V36" i="1"/>
  <c r="R53" i="2"/>
  <c r="E146" i="1"/>
  <c r="W18" i="2"/>
  <c r="M75" i="2"/>
  <c r="M83" i="2" s="1"/>
  <c r="M84" i="2"/>
  <c r="M82" i="2"/>
  <c r="F131" i="2"/>
  <c r="F139" i="1"/>
  <c r="F148" i="1"/>
  <c r="V26" i="2"/>
  <c r="W25" i="2"/>
  <c r="T34" i="2"/>
  <c r="N74" i="2"/>
  <c r="O73" i="2"/>
  <c r="C165" i="2"/>
  <c r="Z9" i="2"/>
  <c r="Y10" i="2"/>
  <c r="U41" i="1"/>
  <c r="T42" i="1"/>
  <c r="E148" i="1"/>
  <c r="U27" i="2"/>
  <c r="U35" i="2" s="1"/>
  <c r="T37" i="2"/>
  <c r="W19" i="1"/>
  <c r="I107" i="2"/>
  <c r="I115" i="2" s="1"/>
  <c r="L105" i="1"/>
  <c r="K106" i="1"/>
  <c r="S43" i="2"/>
  <c r="S53" i="2" s="1"/>
  <c r="S52" i="2"/>
  <c r="K91" i="2"/>
  <c r="K100" i="2" s="1"/>
  <c r="G138" i="1"/>
  <c r="H137" i="1"/>
  <c r="T35" i="2"/>
  <c r="F133" i="2"/>
  <c r="I122" i="1"/>
  <c r="J121" i="1"/>
  <c r="P59" i="2"/>
  <c r="P68" i="2" s="1"/>
  <c r="P67" i="2"/>
  <c r="W18" i="1"/>
  <c r="O66" i="2"/>
  <c r="C170" i="2"/>
  <c r="D153" i="2"/>
  <c r="G123" i="2"/>
  <c r="G131" i="2" s="1"/>
  <c r="F130" i="2"/>
  <c r="H123" i="1"/>
  <c r="H133" i="1" s="1"/>
  <c r="H132" i="1"/>
  <c r="Q58" i="2"/>
  <c r="R57" i="2"/>
  <c r="W21" i="1"/>
  <c r="O67" i="2"/>
  <c r="X11" i="1"/>
  <c r="X20" i="1"/>
  <c r="X21" i="1"/>
  <c r="X18" i="1"/>
  <c r="X19" i="1"/>
  <c r="P73" i="1"/>
  <c r="O74" i="1"/>
  <c r="E153" i="1"/>
  <c r="D154" i="1"/>
  <c r="C168" i="1"/>
  <c r="C167" i="1"/>
  <c r="D167" i="1"/>
  <c r="C171" i="1"/>
  <c r="C181" i="1" s="1"/>
  <c r="M90" i="1"/>
  <c r="N89" i="1"/>
  <c r="W26" i="1"/>
  <c r="X25" i="1"/>
  <c r="X11" i="2"/>
  <c r="X20" i="2"/>
  <c r="X21" i="2"/>
  <c r="X18" i="2"/>
  <c r="X19" i="2"/>
  <c r="J107" i="1"/>
  <c r="J116" i="1"/>
  <c r="J117" i="1"/>
  <c r="J114" i="1"/>
  <c r="J115" i="1"/>
  <c r="F153" i="1" l="1"/>
  <c r="E154" i="1"/>
  <c r="U36" i="2"/>
  <c r="N75" i="2"/>
  <c r="N82" i="2" s="1"/>
  <c r="N85" i="2"/>
  <c r="M85" i="2"/>
  <c r="L100" i="1"/>
  <c r="S51" i="1"/>
  <c r="P73" i="2"/>
  <c r="O74" i="2"/>
  <c r="G139" i="1"/>
  <c r="G146" i="1" s="1"/>
  <c r="G148" i="1"/>
  <c r="K107" i="1"/>
  <c r="K116" i="1" s="1"/>
  <c r="K115" i="1"/>
  <c r="U34" i="2"/>
  <c r="V34" i="2"/>
  <c r="V35" i="2"/>
  <c r="V27" i="2"/>
  <c r="V37" i="2" s="1"/>
  <c r="V36" i="2"/>
  <c r="L98" i="1"/>
  <c r="S58" i="1"/>
  <c r="T57" i="1"/>
  <c r="Q59" i="2"/>
  <c r="Q69" i="2" s="1"/>
  <c r="S51" i="2"/>
  <c r="H138" i="1"/>
  <c r="I137" i="1"/>
  <c r="C180" i="1"/>
  <c r="H131" i="1"/>
  <c r="K99" i="2"/>
  <c r="M105" i="1"/>
  <c r="L106" i="1"/>
  <c r="U37" i="2"/>
  <c r="R59" i="1"/>
  <c r="R68" i="1" s="1"/>
  <c r="R69" i="1"/>
  <c r="R67" i="1"/>
  <c r="R66" i="1"/>
  <c r="J121" i="2"/>
  <c r="I122" i="2"/>
  <c r="N90" i="1"/>
  <c r="O89" i="1"/>
  <c r="G132" i="2"/>
  <c r="K106" i="2"/>
  <c r="L105" i="2"/>
  <c r="E153" i="2"/>
  <c r="D154" i="2"/>
  <c r="C180" i="2"/>
  <c r="C168" i="2"/>
  <c r="C181" i="2"/>
  <c r="C178" i="2"/>
  <c r="C167" i="2"/>
  <c r="C169" i="2" s="1"/>
  <c r="C171" i="2"/>
  <c r="C179" i="2"/>
  <c r="D167" i="2"/>
  <c r="W26" i="2"/>
  <c r="X25" i="2"/>
  <c r="AA9" i="1"/>
  <c r="Z10" i="1"/>
  <c r="H123" i="2"/>
  <c r="H132" i="2" s="1"/>
  <c r="E139" i="2"/>
  <c r="E149" i="2" s="1"/>
  <c r="T43" i="2"/>
  <c r="T51" i="2" s="1"/>
  <c r="T52" i="2"/>
  <c r="T50" i="2"/>
  <c r="D155" i="1"/>
  <c r="D162" i="1" s="1"/>
  <c r="D165" i="1"/>
  <c r="D164" i="1"/>
  <c r="Y20" i="1"/>
  <c r="Y19" i="1"/>
  <c r="Y11" i="1"/>
  <c r="Y18" i="1" s="1"/>
  <c r="H130" i="1"/>
  <c r="T43" i="1"/>
  <c r="T53" i="1" s="1"/>
  <c r="T52" i="1"/>
  <c r="T51" i="1"/>
  <c r="P66" i="2"/>
  <c r="K101" i="2"/>
  <c r="I116" i="2"/>
  <c r="V41" i="1"/>
  <c r="U42" i="1"/>
  <c r="F147" i="1"/>
  <c r="N82" i="1"/>
  <c r="V41" i="2"/>
  <c r="U42" i="2"/>
  <c r="M91" i="1"/>
  <c r="M100" i="1" s="1"/>
  <c r="O84" i="1"/>
  <c r="O83" i="1"/>
  <c r="O82" i="1"/>
  <c r="O75" i="1"/>
  <c r="O85" i="1" s="1"/>
  <c r="L91" i="2"/>
  <c r="L100" i="2" s="1"/>
  <c r="K98" i="2"/>
  <c r="C178" i="1"/>
  <c r="G133" i="2"/>
  <c r="P69" i="2"/>
  <c r="I114" i="2"/>
  <c r="Y11" i="2"/>
  <c r="Y20" i="2" s="1"/>
  <c r="F146" i="1"/>
  <c r="S50" i="1"/>
  <c r="S57" i="2"/>
  <c r="R58" i="2"/>
  <c r="P74" i="1"/>
  <c r="Q73" i="1"/>
  <c r="C169" i="1"/>
  <c r="S50" i="2"/>
  <c r="I117" i="2"/>
  <c r="AA9" i="2"/>
  <c r="Z10" i="2"/>
  <c r="F149" i="1"/>
  <c r="S53" i="1"/>
  <c r="I131" i="1"/>
  <c r="I123" i="1"/>
  <c r="I130" i="1" s="1"/>
  <c r="I132" i="1"/>
  <c r="M90" i="2"/>
  <c r="N89" i="2"/>
  <c r="C179" i="1"/>
  <c r="G137" i="2"/>
  <c r="F138" i="2"/>
  <c r="X26" i="1"/>
  <c r="Y25" i="1"/>
  <c r="G130" i="2"/>
  <c r="W37" i="1"/>
  <c r="W34" i="1"/>
  <c r="W27" i="1"/>
  <c r="W35" i="1" s="1"/>
  <c r="J122" i="1"/>
  <c r="K121" i="1"/>
  <c r="J107" i="2"/>
  <c r="J115" i="2" s="1"/>
  <c r="D147" i="2"/>
  <c r="P85" i="1" l="1"/>
  <c r="P75" i="1"/>
  <c r="P84" i="1" s="1"/>
  <c r="T53" i="2"/>
  <c r="H131" i="2"/>
  <c r="J122" i="2"/>
  <c r="K121" i="2"/>
  <c r="I138" i="1"/>
  <c r="J137" i="1"/>
  <c r="G149" i="1"/>
  <c r="N84" i="2"/>
  <c r="O83" i="2"/>
  <c r="O75" i="2"/>
  <c r="O84" i="2" s="1"/>
  <c r="O85" i="2"/>
  <c r="O82" i="2"/>
  <c r="R73" i="1"/>
  <c r="Q74" i="1"/>
  <c r="L99" i="2"/>
  <c r="M101" i="1"/>
  <c r="Y21" i="1"/>
  <c r="E148" i="2"/>
  <c r="AB9" i="1"/>
  <c r="AA10" i="1"/>
  <c r="D155" i="2"/>
  <c r="Q68" i="2"/>
  <c r="Q73" i="2"/>
  <c r="P74" i="2"/>
  <c r="E155" i="1"/>
  <c r="E163" i="1" s="1"/>
  <c r="E162" i="1"/>
  <c r="I132" i="2"/>
  <c r="I133" i="2"/>
  <c r="I130" i="2"/>
  <c r="I123" i="2"/>
  <c r="I131" i="2" s="1"/>
  <c r="Y26" i="1"/>
  <c r="Z25" i="1"/>
  <c r="W41" i="1"/>
  <c r="V42" i="1"/>
  <c r="H133" i="2"/>
  <c r="X26" i="2"/>
  <c r="Y25" i="2"/>
  <c r="F153" i="2"/>
  <c r="E154" i="2"/>
  <c r="Q67" i="2"/>
  <c r="G153" i="1"/>
  <c r="F154" i="1"/>
  <c r="J117" i="2"/>
  <c r="U43" i="1"/>
  <c r="U50" i="1"/>
  <c r="U52" i="1"/>
  <c r="U53" i="1"/>
  <c r="U51" i="1"/>
  <c r="G147" i="1"/>
  <c r="M98" i="1"/>
  <c r="M99" i="1"/>
  <c r="L121" i="1"/>
  <c r="K122" i="1"/>
  <c r="Y19" i="2"/>
  <c r="W27" i="2"/>
  <c r="W37" i="2" s="1"/>
  <c r="M105" i="2"/>
  <c r="L106" i="2"/>
  <c r="Q66" i="2"/>
  <c r="R69" i="2"/>
  <c r="R59" i="2"/>
  <c r="R66" i="2" s="1"/>
  <c r="H130" i="2"/>
  <c r="I133" i="1"/>
  <c r="Z11" i="1"/>
  <c r="Z20" i="1" s="1"/>
  <c r="G138" i="2"/>
  <c r="H137" i="2"/>
  <c r="L98" i="2"/>
  <c r="U43" i="2"/>
  <c r="U52" i="2"/>
  <c r="U53" i="2"/>
  <c r="U50" i="2"/>
  <c r="U51" i="2"/>
  <c r="T50" i="1"/>
  <c r="D163" i="1"/>
  <c r="E146" i="2"/>
  <c r="K107" i="2"/>
  <c r="K115" i="2" s="1"/>
  <c r="L107" i="1"/>
  <c r="L116" i="1" s="1"/>
  <c r="L115" i="1"/>
  <c r="L117" i="1"/>
  <c r="K114" i="1"/>
  <c r="J116" i="2"/>
  <c r="X27" i="1"/>
  <c r="X35" i="1" s="1"/>
  <c r="X36" i="1"/>
  <c r="X37" i="1"/>
  <c r="X34" i="1"/>
  <c r="F139" i="2"/>
  <c r="F147" i="2" s="1"/>
  <c r="F148" i="2"/>
  <c r="F146" i="2"/>
  <c r="Z11" i="2"/>
  <c r="Z20" i="2" s="1"/>
  <c r="E147" i="2"/>
  <c r="J132" i="1"/>
  <c r="J130" i="1"/>
  <c r="J123" i="1"/>
  <c r="J133" i="1" s="1"/>
  <c r="N90" i="2"/>
  <c r="O89" i="2"/>
  <c r="AB9" i="2"/>
  <c r="AA10" i="2"/>
  <c r="Y18" i="2"/>
  <c r="L101" i="2"/>
  <c r="W36" i="1"/>
  <c r="M100" i="2"/>
  <c r="M91" i="2"/>
  <c r="M101" i="2" s="1"/>
  <c r="Y21" i="2"/>
  <c r="W41" i="2"/>
  <c r="V42" i="2"/>
  <c r="M106" i="1"/>
  <c r="N105" i="1"/>
  <c r="T58" i="1"/>
  <c r="U57" i="1"/>
  <c r="K117" i="1"/>
  <c r="D169" i="2"/>
  <c r="C186" i="2"/>
  <c r="S58" i="2"/>
  <c r="T57" i="2"/>
  <c r="N83" i="2"/>
  <c r="O90" i="1"/>
  <c r="P89" i="1"/>
  <c r="S59" i="1"/>
  <c r="S67" i="1" s="1"/>
  <c r="S69" i="1"/>
  <c r="S66" i="1"/>
  <c r="S68" i="1"/>
  <c r="H139" i="1"/>
  <c r="H148" i="1" s="1"/>
  <c r="H149" i="1"/>
  <c r="J114" i="2"/>
  <c r="D169" i="1"/>
  <c r="C186" i="1"/>
  <c r="N91" i="1"/>
  <c r="N101" i="1" s="1"/>
  <c r="T58" i="2" l="1"/>
  <c r="U57" i="2"/>
  <c r="F149" i="2"/>
  <c r="Z19" i="1"/>
  <c r="E163" i="2"/>
  <c r="E164" i="2"/>
  <c r="E165" i="2"/>
  <c r="E162" i="2"/>
  <c r="E155" i="2"/>
  <c r="D163" i="2"/>
  <c r="R74" i="1"/>
  <c r="S73" i="1"/>
  <c r="J123" i="2"/>
  <c r="J133" i="2" s="1"/>
  <c r="G147" i="2"/>
  <c r="G139" i="2"/>
  <c r="G149" i="2" s="1"/>
  <c r="G148" i="2"/>
  <c r="Q75" i="1"/>
  <c r="Q83" i="1" s="1"/>
  <c r="N98" i="1"/>
  <c r="H147" i="1"/>
  <c r="F154" i="2"/>
  <c r="G153" i="2"/>
  <c r="C195" i="2"/>
  <c r="C187" i="2"/>
  <c r="C196" i="2" s="1"/>
  <c r="C184" i="2"/>
  <c r="C194" i="2"/>
  <c r="C197" i="2"/>
  <c r="D183" i="2"/>
  <c r="C183" i="2"/>
  <c r="Z18" i="1"/>
  <c r="D162" i="2"/>
  <c r="N99" i="1"/>
  <c r="E169" i="2"/>
  <c r="D170" i="2"/>
  <c r="M98" i="2"/>
  <c r="J131" i="1"/>
  <c r="L114" i="1"/>
  <c r="Z21" i="1"/>
  <c r="W36" i="2"/>
  <c r="X27" i="2"/>
  <c r="X35" i="2" s="1"/>
  <c r="E165" i="1"/>
  <c r="D165" i="2"/>
  <c r="Y26" i="2"/>
  <c r="Z25" i="2"/>
  <c r="E164" i="1"/>
  <c r="AA11" i="1"/>
  <c r="AA21" i="1" s="1"/>
  <c r="AA20" i="1"/>
  <c r="D164" i="2"/>
  <c r="U58" i="1"/>
  <c r="V57" i="1"/>
  <c r="W35" i="2"/>
  <c r="W34" i="2"/>
  <c r="X41" i="1"/>
  <c r="W42" i="1"/>
  <c r="P82" i="1"/>
  <c r="S59" i="2"/>
  <c r="S66" i="2" s="1"/>
  <c r="S69" i="2"/>
  <c r="N100" i="1"/>
  <c r="M99" i="2"/>
  <c r="T59" i="1"/>
  <c r="T69" i="1"/>
  <c r="T66" i="1"/>
  <c r="T68" i="1"/>
  <c r="T67" i="1"/>
  <c r="AA25" i="1"/>
  <c r="Z26" i="1"/>
  <c r="P75" i="2"/>
  <c r="P84" i="2" s="1"/>
  <c r="P83" i="1"/>
  <c r="N91" i="2"/>
  <c r="N98" i="2" s="1"/>
  <c r="V52" i="1"/>
  <c r="V51" i="1"/>
  <c r="V53" i="1"/>
  <c r="V43" i="1"/>
  <c r="V50" i="1" s="1"/>
  <c r="D170" i="1"/>
  <c r="E169" i="1"/>
  <c r="N106" i="1"/>
  <c r="O105" i="1"/>
  <c r="Z19" i="2"/>
  <c r="K116" i="2"/>
  <c r="M107" i="1"/>
  <c r="M116" i="1" s="1"/>
  <c r="AA11" i="2"/>
  <c r="AA20" i="2" s="1"/>
  <c r="AA19" i="2"/>
  <c r="Z18" i="2"/>
  <c r="K114" i="2"/>
  <c r="R68" i="2"/>
  <c r="Y35" i="1"/>
  <c r="Y27" i="1"/>
  <c r="Y37" i="1" s="1"/>
  <c r="Y36" i="1"/>
  <c r="R73" i="2"/>
  <c r="Q74" i="2"/>
  <c r="L107" i="2"/>
  <c r="L115" i="2" s="1"/>
  <c r="L116" i="2"/>
  <c r="N105" i="2"/>
  <c r="M106" i="2"/>
  <c r="C187" i="1"/>
  <c r="C184" i="1"/>
  <c r="C183" i="1"/>
  <c r="C185" i="1" s="1"/>
  <c r="D183" i="1"/>
  <c r="P90" i="1"/>
  <c r="Q89" i="1"/>
  <c r="J138" i="1"/>
  <c r="K137" i="1"/>
  <c r="K122" i="2"/>
  <c r="L121" i="2"/>
  <c r="AB10" i="1"/>
  <c r="AC9" i="1"/>
  <c r="O91" i="1"/>
  <c r="O99" i="1" s="1"/>
  <c r="H146" i="1"/>
  <c r="V43" i="2"/>
  <c r="V53" i="2" s="1"/>
  <c r="V52" i="2"/>
  <c r="AB10" i="2"/>
  <c r="AC9" i="2"/>
  <c r="Z21" i="2"/>
  <c r="K117" i="2"/>
  <c r="R67" i="2"/>
  <c r="K123" i="1"/>
  <c r="K130" i="1" s="1"/>
  <c r="K132" i="1"/>
  <c r="F155" i="1"/>
  <c r="X41" i="2"/>
  <c r="W42" i="2"/>
  <c r="O90" i="2"/>
  <c r="P89" i="2"/>
  <c r="I137" i="2"/>
  <c r="H138" i="2"/>
  <c r="L122" i="1"/>
  <c r="M121" i="1"/>
  <c r="H153" i="1"/>
  <c r="G154" i="1"/>
  <c r="I139" i="1"/>
  <c r="I147" i="1" s="1"/>
  <c r="U59" i="1" l="1"/>
  <c r="U69" i="1"/>
  <c r="U66" i="1"/>
  <c r="U68" i="1"/>
  <c r="U67" i="1"/>
  <c r="J139" i="1"/>
  <c r="J147" i="1" s="1"/>
  <c r="J148" i="1"/>
  <c r="J149" i="1"/>
  <c r="J146" i="1"/>
  <c r="M115" i="2"/>
  <c r="M107" i="2"/>
  <c r="M117" i="2" s="1"/>
  <c r="M115" i="1"/>
  <c r="P83" i="2"/>
  <c r="S68" i="2"/>
  <c r="X36" i="2"/>
  <c r="G154" i="2"/>
  <c r="H153" i="2"/>
  <c r="J137" i="2"/>
  <c r="I138" i="2"/>
  <c r="I148" i="1"/>
  <c r="Y41" i="2"/>
  <c r="X42" i="2"/>
  <c r="O98" i="1"/>
  <c r="L114" i="2"/>
  <c r="N100" i="2"/>
  <c r="AA19" i="1"/>
  <c r="X34" i="2"/>
  <c r="J132" i="2"/>
  <c r="O101" i="2"/>
  <c r="O91" i="2"/>
  <c r="O98" i="2" s="1"/>
  <c r="Q90" i="1"/>
  <c r="R89" i="1"/>
  <c r="M114" i="1"/>
  <c r="I146" i="1"/>
  <c r="I149" i="1"/>
  <c r="O100" i="1"/>
  <c r="L117" i="2"/>
  <c r="N99" i="2"/>
  <c r="AA18" i="1"/>
  <c r="X37" i="2"/>
  <c r="C185" i="2"/>
  <c r="Q82" i="1"/>
  <c r="J131" i="2"/>
  <c r="O106" i="1"/>
  <c r="P105" i="1"/>
  <c r="J130" i="2"/>
  <c r="K138" i="1"/>
  <c r="L137" i="1"/>
  <c r="N106" i="2"/>
  <c r="O105" i="2"/>
  <c r="K133" i="1"/>
  <c r="AB25" i="1"/>
  <c r="AA26" i="1"/>
  <c r="O101" i="1"/>
  <c r="G155" i="1"/>
  <c r="G164" i="1"/>
  <c r="G162" i="1"/>
  <c r="G163" i="1"/>
  <c r="G165" i="1"/>
  <c r="N117" i="1"/>
  <c r="N116" i="1"/>
  <c r="N107" i="1"/>
  <c r="N114" i="1" s="1"/>
  <c r="N101" i="2"/>
  <c r="W43" i="1"/>
  <c r="W52" i="1" s="1"/>
  <c r="Q85" i="1"/>
  <c r="U58" i="2"/>
  <c r="V57" i="2"/>
  <c r="W43" i="2"/>
  <c r="W53" i="2" s="1"/>
  <c r="P99" i="1"/>
  <c r="P91" i="1"/>
  <c r="P100" i="1" s="1"/>
  <c r="P101" i="1"/>
  <c r="M117" i="1"/>
  <c r="S67" i="2"/>
  <c r="C195" i="1"/>
  <c r="F163" i="1"/>
  <c r="AC10" i="2"/>
  <c r="AD9" i="2"/>
  <c r="AB20" i="2"/>
  <c r="AB21" i="2"/>
  <c r="AB18" i="2"/>
  <c r="AB19" i="2"/>
  <c r="AB11" i="2"/>
  <c r="AC10" i="1"/>
  <c r="AD9" i="1"/>
  <c r="C194" i="1"/>
  <c r="Q75" i="2"/>
  <c r="Q85" i="2" s="1"/>
  <c r="AA18" i="2"/>
  <c r="E170" i="1"/>
  <c r="F169" i="1"/>
  <c r="X42" i="1"/>
  <c r="Y41" i="1"/>
  <c r="Z26" i="2"/>
  <c r="AA25" i="2"/>
  <c r="Q84" i="1"/>
  <c r="T73" i="1"/>
  <c r="S74" i="1"/>
  <c r="T69" i="2"/>
  <c r="T66" i="2"/>
  <c r="T67" i="2"/>
  <c r="T68" i="2"/>
  <c r="T59" i="2"/>
  <c r="F164" i="2"/>
  <c r="F163" i="2"/>
  <c r="F155" i="2"/>
  <c r="C202" i="1"/>
  <c r="D185" i="1"/>
  <c r="V51" i="2"/>
  <c r="AB21" i="1"/>
  <c r="AB18" i="1"/>
  <c r="AB11" i="1"/>
  <c r="AB19" i="1" s="1"/>
  <c r="C197" i="1"/>
  <c r="S73" i="2"/>
  <c r="R74" i="2"/>
  <c r="AA21" i="2"/>
  <c r="D171" i="1"/>
  <c r="D180" i="1" s="1"/>
  <c r="D179" i="1"/>
  <c r="P82" i="2"/>
  <c r="Y27" i="2"/>
  <c r="Y35" i="2" s="1"/>
  <c r="Y37" i="2"/>
  <c r="Y34" i="2"/>
  <c r="R83" i="1"/>
  <c r="R84" i="1"/>
  <c r="R75" i="1"/>
  <c r="R85" i="1" s="1"/>
  <c r="R82" i="1"/>
  <c r="P90" i="2"/>
  <c r="Q89" i="2"/>
  <c r="K131" i="1"/>
  <c r="Z27" i="1"/>
  <c r="Z35" i="1" s="1"/>
  <c r="Z36" i="1"/>
  <c r="I153" i="1"/>
  <c r="H154" i="1"/>
  <c r="F162" i="1"/>
  <c r="N121" i="1"/>
  <c r="M122" i="1"/>
  <c r="F165" i="1"/>
  <c r="L123" i="1"/>
  <c r="L133" i="1" s="1"/>
  <c r="L132" i="1"/>
  <c r="L130" i="1"/>
  <c r="F164" i="1"/>
  <c r="V50" i="2"/>
  <c r="L122" i="2"/>
  <c r="M121" i="2"/>
  <c r="Y34" i="1"/>
  <c r="P85" i="2"/>
  <c r="G146" i="2"/>
  <c r="E170" i="2"/>
  <c r="F169" i="2"/>
  <c r="H139" i="2"/>
  <c r="H149" i="2" s="1"/>
  <c r="H146" i="2"/>
  <c r="K133" i="2"/>
  <c r="K130" i="2"/>
  <c r="K123" i="2"/>
  <c r="K132" i="2" s="1"/>
  <c r="C196" i="1"/>
  <c r="V58" i="1"/>
  <c r="W57" i="1"/>
  <c r="D178" i="2"/>
  <c r="D171" i="2"/>
  <c r="D179" i="2"/>
  <c r="M122" i="2" l="1"/>
  <c r="N121" i="2"/>
  <c r="D181" i="1"/>
  <c r="E171" i="1"/>
  <c r="E179" i="1" s="1"/>
  <c r="L138" i="1"/>
  <c r="M137" i="1"/>
  <c r="H154" i="2"/>
  <c r="I153" i="2"/>
  <c r="L123" i="2"/>
  <c r="L131" i="2" s="1"/>
  <c r="E185" i="1"/>
  <c r="D186" i="1"/>
  <c r="D180" i="2"/>
  <c r="H148" i="2"/>
  <c r="Z34" i="1"/>
  <c r="C203" i="1"/>
  <c r="C212" i="1" s="1"/>
  <c r="C200" i="1"/>
  <c r="D199" i="1"/>
  <c r="C199" i="1"/>
  <c r="C201" i="1" s="1"/>
  <c r="S85" i="1"/>
  <c r="S82" i="1"/>
  <c r="S75" i="1"/>
  <c r="S84" i="1"/>
  <c r="S83" i="1"/>
  <c r="Q83" i="2"/>
  <c r="AD10" i="2"/>
  <c r="AE9" i="2"/>
  <c r="W51" i="2"/>
  <c r="W50" i="1"/>
  <c r="P106" i="1"/>
  <c r="Q105" i="1"/>
  <c r="O121" i="1"/>
  <c r="N122" i="1"/>
  <c r="K137" i="2"/>
  <c r="J138" i="2"/>
  <c r="U73" i="1"/>
  <c r="T74" i="1"/>
  <c r="Q82" i="2"/>
  <c r="AC18" i="2"/>
  <c r="AC20" i="2"/>
  <c r="AC11" i="2"/>
  <c r="AC21" i="2" s="1"/>
  <c r="W50" i="2"/>
  <c r="W53" i="1"/>
  <c r="O117" i="1"/>
  <c r="O114" i="1"/>
  <c r="O115" i="1"/>
  <c r="O107" i="1"/>
  <c r="O116" i="1"/>
  <c r="G169" i="1"/>
  <c r="F170" i="1"/>
  <c r="G155" i="2"/>
  <c r="G164" i="2" s="1"/>
  <c r="D181" i="2"/>
  <c r="J153" i="1"/>
  <c r="I154" i="1"/>
  <c r="S89" i="1"/>
  <c r="R90" i="1"/>
  <c r="K139" i="1"/>
  <c r="K149" i="1" s="1"/>
  <c r="K148" i="1"/>
  <c r="K147" i="1"/>
  <c r="K146" i="1"/>
  <c r="Y36" i="2"/>
  <c r="S74" i="2"/>
  <c r="T73" i="2"/>
  <c r="Q84" i="2"/>
  <c r="W52" i="2"/>
  <c r="AA27" i="1"/>
  <c r="AA34" i="1" s="1"/>
  <c r="AA37" i="1"/>
  <c r="Q91" i="1"/>
  <c r="Q101" i="1"/>
  <c r="Q98" i="1"/>
  <c r="Q99" i="1"/>
  <c r="Q100" i="1"/>
  <c r="X51" i="2"/>
  <c r="X43" i="2"/>
  <c r="X52" i="2" s="1"/>
  <c r="R75" i="2"/>
  <c r="R84" i="2" s="1"/>
  <c r="F162" i="2"/>
  <c r="AB25" i="2"/>
  <c r="AA26" i="2"/>
  <c r="AC25" i="1"/>
  <c r="AB26" i="1"/>
  <c r="O100" i="2"/>
  <c r="Y42" i="2"/>
  <c r="Z41" i="2"/>
  <c r="M116" i="2"/>
  <c r="H162" i="1"/>
  <c r="H163" i="1"/>
  <c r="H155" i="1"/>
  <c r="H164" i="1" s="1"/>
  <c r="W51" i="1"/>
  <c r="W58" i="1"/>
  <c r="X57" i="1"/>
  <c r="V69" i="1"/>
  <c r="V59" i="1"/>
  <c r="V66" i="1" s="1"/>
  <c r="V68" i="1"/>
  <c r="V67" i="1"/>
  <c r="L131" i="1"/>
  <c r="K131" i="2"/>
  <c r="F165" i="2"/>
  <c r="Z35" i="2"/>
  <c r="Z27" i="2"/>
  <c r="Z34" i="2" s="1"/>
  <c r="Z36" i="2"/>
  <c r="Z37" i="2"/>
  <c r="AD10" i="1"/>
  <c r="AE9" i="1"/>
  <c r="V58" i="2"/>
  <c r="W57" i="2"/>
  <c r="C202" i="2"/>
  <c r="D185" i="2"/>
  <c r="H147" i="2"/>
  <c r="G169" i="2"/>
  <c r="F170" i="2"/>
  <c r="Z37" i="1"/>
  <c r="E171" i="2"/>
  <c r="E181" i="2" s="1"/>
  <c r="Q90" i="2"/>
  <c r="R89" i="2"/>
  <c r="AB20" i="1"/>
  <c r="Y42" i="1"/>
  <c r="Z41" i="1"/>
  <c r="AC19" i="1"/>
  <c r="AC21" i="1"/>
  <c r="AC11" i="1"/>
  <c r="AC18" i="1" s="1"/>
  <c r="AC20" i="1"/>
  <c r="P98" i="1"/>
  <c r="U59" i="2"/>
  <c r="U67" i="2" s="1"/>
  <c r="N115" i="1"/>
  <c r="O106" i="2"/>
  <c r="P105" i="2"/>
  <c r="O99" i="2"/>
  <c r="M114" i="2"/>
  <c r="D178" i="1"/>
  <c r="M132" i="1"/>
  <c r="M123" i="1"/>
  <c r="M130" i="1" s="1"/>
  <c r="M131" i="1"/>
  <c r="M133" i="1"/>
  <c r="P101" i="2"/>
  <c r="P98" i="2"/>
  <c r="P99" i="2"/>
  <c r="P91" i="2"/>
  <c r="P100" i="2" s="1"/>
  <c r="X53" i="1"/>
  <c r="X50" i="1"/>
  <c r="X51" i="1"/>
  <c r="X43" i="1"/>
  <c r="X52" i="1"/>
  <c r="N107" i="2"/>
  <c r="N114" i="2" s="1"/>
  <c r="I139" i="2"/>
  <c r="I147" i="2" s="1"/>
  <c r="I149" i="2"/>
  <c r="F171" i="2" l="1"/>
  <c r="F181" i="2" s="1"/>
  <c r="N117" i="2"/>
  <c r="Z42" i="1"/>
  <c r="AA41" i="1"/>
  <c r="G170" i="2"/>
  <c r="H169" i="2"/>
  <c r="W59" i="1"/>
  <c r="W68" i="1" s="1"/>
  <c r="W69" i="1"/>
  <c r="W66" i="1"/>
  <c r="AD25" i="1"/>
  <c r="AC26" i="1"/>
  <c r="AA36" i="1"/>
  <c r="G163" i="2"/>
  <c r="AC19" i="2"/>
  <c r="Q106" i="1"/>
  <c r="R105" i="1"/>
  <c r="C210" i="1"/>
  <c r="D187" i="1"/>
  <c r="E180" i="1"/>
  <c r="N116" i="2"/>
  <c r="P117" i="1"/>
  <c r="P114" i="1"/>
  <c r="P107" i="1"/>
  <c r="P115" i="1"/>
  <c r="P116" i="1"/>
  <c r="AA27" i="2"/>
  <c r="AA35" i="2" s="1"/>
  <c r="AA37" i="2"/>
  <c r="X50" i="2"/>
  <c r="AA35" i="1"/>
  <c r="G170" i="1"/>
  <c r="H169" i="1"/>
  <c r="L133" i="2"/>
  <c r="E178" i="1"/>
  <c r="Y51" i="1"/>
  <c r="Y43" i="1"/>
  <c r="Y53" i="1" s="1"/>
  <c r="Y52" i="1"/>
  <c r="F179" i="1"/>
  <c r="F180" i="1"/>
  <c r="F178" i="1"/>
  <c r="F171" i="1"/>
  <c r="F181" i="1"/>
  <c r="C218" i="1"/>
  <c r="D201" i="1"/>
  <c r="F185" i="1"/>
  <c r="E186" i="1"/>
  <c r="U66" i="2"/>
  <c r="U69" i="2"/>
  <c r="R90" i="2"/>
  <c r="S89" i="2"/>
  <c r="E185" i="2"/>
  <c r="D186" i="2"/>
  <c r="H165" i="1"/>
  <c r="AC25" i="2"/>
  <c r="AB26" i="2"/>
  <c r="X53" i="2"/>
  <c r="R91" i="1"/>
  <c r="R100" i="1" s="1"/>
  <c r="R101" i="1"/>
  <c r="R98" i="1"/>
  <c r="R99" i="1"/>
  <c r="L132" i="2"/>
  <c r="E181" i="1"/>
  <c r="O107" i="2"/>
  <c r="O116" i="2" s="1"/>
  <c r="O117" i="2"/>
  <c r="O114" i="2"/>
  <c r="I146" i="2"/>
  <c r="U68" i="2"/>
  <c r="Q91" i="2"/>
  <c r="Q101" i="2" s="1"/>
  <c r="C203" i="2"/>
  <c r="C212" i="2" s="1"/>
  <c r="D199" i="2"/>
  <c r="C199" i="2"/>
  <c r="C201" i="2" s="1"/>
  <c r="C200" i="2"/>
  <c r="T89" i="1"/>
  <c r="S90" i="1"/>
  <c r="T85" i="1"/>
  <c r="T75" i="1"/>
  <c r="T84" i="1"/>
  <c r="T82" i="1"/>
  <c r="T83" i="1"/>
  <c r="AE10" i="2"/>
  <c r="AF9" i="2"/>
  <c r="C213" i="1"/>
  <c r="L130" i="2"/>
  <c r="U74" i="1"/>
  <c r="V73" i="1"/>
  <c r="AD11" i="2"/>
  <c r="AD21" i="2" s="1"/>
  <c r="O121" i="2"/>
  <c r="N122" i="2"/>
  <c r="X58" i="1"/>
  <c r="Y57" i="1"/>
  <c r="W58" i="2"/>
  <c r="X57" i="2"/>
  <c r="V67" i="2"/>
  <c r="V59" i="2"/>
  <c r="V68" i="2" s="1"/>
  <c r="R83" i="2"/>
  <c r="U73" i="2"/>
  <c r="T74" i="2"/>
  <c r="K153" i="1"/>
  <c r="J154" i="1"/>
  <c r="M133" i="2"/>
  <c r="M130" i="2"/>
  <c r="M131" i="2"/>
  <c r="M132" i="2"/>
  <c r="M123" i="2"/>
  <c r="I165" i="1"/>
  <c r="I162" i="1"/>
  <c r="I163" i="1"/>
  <c r="I155" i="1"/>
  <c r="I164" i="1" s="1"/>
  <c r="I148" i="2"/>
  <c r="AE10" i="1"/>
  <c r="AF9" i="1"/>
  <c r="S84" i="2"/>
  <c r="S85" i="2"/>
  <c r="S82" i="2"/>
  <c r="S75" i="2"/>
  <c r="S83" i="2"/>
  <c r="I154" i="2"/>
  <c r="J153" i="2"/>
  <c r="N115" i="2"/>
  <c r="AB27" i="1"/>
  <c r="AB36" i="1"/>
  <c r="AB37" i="1"/>
  <c r="AB34" i="1"/>
  <c r="AB35" i="1"/>
  <c r="E178" i="2"/>
  <c r="AD19" i="1"/>
  <c r="AD11" i="1"/>
  <c r="AD21" i="1" s="1"/>
  <c r="AD20" i="1"/>
  <c r="Z42" i="2"/>
  <c r="AA41" i="2"/>
  <c r="R85" i="2"/>
  <c r="G162" i="2"/>
  <c r="L137" i="2"/>
  <c r="K138" i="2"/>
  <c r="C211" i="1"/>
  <c r="H155" i="2"/>
  <c r="H162" i="2" s="1"/>
  <c r="H165" i="2"/>
  <c r="E180" i="2"/>
  <c r="E179" i="2"/>
  <c r="R82" i="2"/>
  <c r="J139" i="2"/>
  <c r="J148" i="2" s="1"/>
  <c r="Y43" i="2"/>
  <c r="Y50" i="2" s="1"/>
  <c r="G165" i="2"/>
  <c r="N123" i="1"/>
  <c r="N132" i="1" s="1"/>
  <c r="N137" i="1"/>
  <c r="M138" i="1"/>
  <c r="P106" i="2"/>
  <c r="Q105" i="2"/>
  <c r="P121" i="1"/>
  <c r="O122" i="1"/>
  <c r="L139" i="1"/>
  <c r="L149" i="1" s="1"/>
  <c r="W73" i="1" l="1"/>
  <c r="V74" i="1"/>
  <c r="S91" i="1"/>
  <c r="S100" i="1" s="1"/>
  <c r="Q98" i="2"/>
  <c r="F185" i="2"/>
  <c r="E186" i="2"/>
  <c r="AA42" i="1"/>
  <c r="AB41" i="1"/>
  <c r="L148" i="1"/>
  <c r="Y57" i="2"/>
  <c r="X58" i="2"/>
  <c r="U84" i="1"/>
  <c r="U75" i="1"/>
  <c r="U85" i="1" s="1"/>
  <c r="U82" i="1"/>
  <c r="U83" i="1"/>
  <c r="U89" i="1"/>
  <c r="T90" i="1"/>
  <c r="Q100" i="2"/>
  <c r="T89" i="2"/>
  <c r="S90" i="2"/>
  <c r="AA34" i="2"/>
  <c r="Z43" i="1"/>
  <c r="Z53" i="1" s="1"/>
  <c r="Q121" i="1"/>
  <c r="P122" i="1"/>
  <c r="Y52" i="2"/>
  <c r="Z43" i="2"/>
  <c r="Z53" i="2" s="1"/>
  <c r="AE18" i="1"/>
  <c r="AE11" i="1"/>
  <c r="AE19" i="1"/>
  <c r="AE20" i="1"/>
  <c r="AE21" i="1"/>
  <c r="J155" i="1"/>
  <c r="J165" i="1" s="1"/>
  <c r="Z57" i="1"/>
  <c r="Y58" i="1"/>
  <c r="Q99" i="2"/>
  <c r="AA36" i="2"/>
  <c r="AC27" i="1"/>
  <c r="AC34" i="1" s="1"/>
  <c r="AC37" i="1"/>
  <c r="AC36" i="1"/>
  <c r="AE25" i="1"/>
  <c r="AD26" i="1"/>
  <c r="W59" i="2"/>
  <c r="W68" i="2" s="1"/>
  <c r="R105" i="2"/>
  <c r="Q106" i="2"/>
  <c r="Y51" i="2"/>
  <c r="X59" i="1"/>
  <c r="X67" i="1" s="1"/>
  <c r="T75" i="2"/>
  <c r="T84" i="2" s="1"/>
  <c r="N131" i="2"/>
  <c r="N123" i="2"/>
  <c r="N132" i="2" s="1"/>
  <c r="N130" i="2"/>
  <c r="AF10" i="2"/>
  <c r="AG9" i="2"/>
  <c r="AG10" i="2" s="1"/>
  <c r="E187" i="1"/>
  <c r="Y50" i="1"/>
  <c r="D195" i="1"/>
  <c r="AA42" i="2"/>
  <c r="AB41" i="2"/>
  <c r="K154" i="1"/>
  <c r="L153" i="1"/>
  <c r="J154" i="2"/>
  <c r="K153" i="2"/>
  <c r="U74" i="2"/>
  <c r="V73" i="2"/>
  <c r="O122" i="2"/>
  <c r="P121" i="2"/>
  <c r="AE21" i="2"/>
  <c r="AE11" i="2"/>
  <c r="AE18" i="2" s="1"/>
  <c r="C218" i="2"/>
  <c r="D201" i="2"/>
  <c r="F186" i="1"/>
  <c r="G185" i="1"/>
  <c r="D194" i="1"/>
  <c r="F180" i="2"/>
  <c r="R91" i="2"/>
  <c r="R100" i="2" s="1"/>
  <c r="H164" i="2"/>
  <c r="AD18" i="1"/>
  <c r="I155" i="2"/>
  <c r="I164" i="2" s="1"/>
  <c r="AD20" i="2"/>
  <c r="E201" i="1"/>
  <c r="D202" i="1"/>
  <c r="D197" i="1"/>
  <c r="W67" i="1"/>
  <c r="F179" i="2"/>
  <c r="P107" i="2"/>
  <c r="P117" i="2" s="1"/>
  <c r="Y53" i="2"/>
  <c r="N131" i="1"/>
  <c r="H163" i="2"/>
  <c r="AB35" i="2"/>
  <c r="AB27" i="2"/>
  <c r="AB36" i="2"/>
  <c r="AB37" i="2"/>
  <c r="AB34" i="2"/>
  <c r="C216" i="1"/>
  <c r="D215" i="1"/>
  <c r="C229" i="1"/>
  <c r="C226" i="1"/>
  <c r="C215" i="1"/>
  <c r="C217" i="1" s="1"/>
  <c r="C219" i="1"/>
  <c r="C228" i="1"/>
  <c r="D196" i="1"/>
  <c r="F178" i="2"/>
  <c r="N138" i="1"/>
  <c r="O137" i="1"/>
  <c r="J147" i="2"/>
  <c r="V66" i="2"/>
  <c r="AD19" i="2"/>
  <c r="C211" i="2"/>
  <c r="O115" i="2"/>
  <c r="AD25" i="2"/>
  <c r="AC26" i="2"/>
  <c r="H170" i="1"/>
  <c r="I169" i="1"/>
  <c r="AF10" i="1"/>
  <c r="AG9" i="1"/>
  <c r="AG10" i="1" s="1"/>
  <c r="M147" i="1"/>
  <c r="M148" i="1"/>
  <c r="M139" i="1"/>
  <c r="M149" i="1" s="1"/>
  <c r="L146" i="1"/>
  <c r="N133" i="1"/>
  <c r="J146" i="2"/>
  <c r="L147" i="1"/>
  <c r="N130" i="1"/>
  <c r="J149" i="2"/>
  <c r="K139" i="2"/>
  <c r="K149" i="2" s="1"/>
  <c r="K148" i="2"/>
  <c r="V69" i="2"/>
  <c r="AD18" i="2"/>
  <c r="C210" i="2"/>
  <c r="G171" i="1"/>
  <c r="G179" i="1" s="1"/>
  <c r="G178" i="1"/>
  <c r="G181" i="1"/>
  <c r="R106" i="1"/>
  <c r="S105" i="1"/>
  <c r="H170" i="2"/>
  <c r="I169" i="2"/>
  <c r="O123" i="1"/>
  <c r="O132" i="1" s="1"/>
  <c r="L138" i="2"/>
  <c r="M137" i="2"/>
  <c r="C213" i="2"/>
  <c r="D195" i="2"/>
  <c r="D187" i="2"/>
  <c r="D196" i="2" s="1"/>
  <c r="D197" i="2"/>
  <c r="Q107" i="1"/>
  <c r="Q117" i="1" s="1"/>
  <c r="G181" i="2"/>
  <c r="G178" i="2"/>
  <c r="G179" i="2"/>
  <c r="G171" i="2"/>
  <c r="G180" i="2"/>
  <c r="F201" i="1" l="1"/>
  <c r="E202" i="1"/>
  <c r="R99" i="2"/>
  <c r="Q121" i="2"/>
  <c r="P122" i="2"/>
  <c r="E195" i="1"/>
  <c r="T83" i="2"/>
  <c r="R106" i="2"/>
  <c r="S105" i="2"/>
  <c r="P116" i="2"/>
  <c r="I163" i="2"/>
  <c r="O123" i="2"/>
  <c r="O131" i="2" s="1"/>
  <c r="W67" i="2"/>
  <c r="Z52" i="1"/>
  <c r="S101" i="1"/>
  <c r="L139" i="2"/>
  <c r="L148" i="2" s="1"/>
  <c r="G180" i="1"/>
  <c r="AG11" i="1"/>
  <c r="AI10" i="1" s="1"/>
  <c r="AG21" i="1"/>
  <c r="AI21" i="1" s="1"/>
  <c r="AG18" i="1"/>
  <c r="AI18" i="1" s="1"/>
  <c r="AI12" i="1"/>
  <c r="P114" i="2"/>
  <c r="I162" i="2"/>
  <c r="V74" i="2"/>
  <c r="W73" i="2"/>
  <c r="E194" i="1"/>
  <c r="T82" i="2"/>
  <c r="W66" i="2"/>
  <c r="Z51" i="1"/>
  <c r="S99" i="1"/>
  <c r="Q114" i="1"/>
  <c r="AF11" i="1"/>
  <c r="AF19" i="1" s="1"/>
  <c r="AF21" i="1"/>
  <c r="AF18" i="1"/>
  <c r="O138" i="1"/>
  <c r="P137" i="1"/>
  <c r="I165" i="2"/>
  <c r="G186" i="1"/>
  <c r="H185" i="1"/>
  <c r="U85" i="2"/>
  <c r="U75" i="2"/>
  <c r="U82" i="2" s="1"/>
  <c r="E197" i="1"/>
  <c r="T85" i="2"/>
  <c r="W69" i="2"/>
  <c r="Z50" i="1"/>
  <c r="Q116" i="1"/>
  <c r="O133" i="1"/>
  <c r="N148" i="1"/>
  <c r="N147" i="1"/>
  <c r="N139" i="1"/>
  <c r="N149" i="1" s="1"/>
  <c r="N146" i="1"/>
  <c r="P115" i="2"/>
  <c r="F187" i="1"/>
  <c r="F197" i="1" s="1"/>
  <c r="K154" i="2"/>
  <c r="L153" i="2"/>
  <c r="E196" i="1"/>
  <c r="Y59" i="1"/>
  <c r="Y67" i="1" s="1"/>
  <c r="Z52" i="2"/>
  <c r="X59" i="2"/>
  <c r="X66" i="2" s="1"/>
  <c r="S98" i="1"/>
  <c r="R107" i="1"/>
  <c r="R115" i="1" s="1"/>
  <c r="O131" i="1"/>
  <c r="J169" i="1"/>
  <c r="I170" i="1"/>
  <c r="AG11" i="2"/>
  <c r="AI10" i="2" s="1"/>
  <c r="AG20" i="2"/>
  <c r="AI20" i="2" s="1"/>
  <c r="AI12" i="2"/>
  <c r="AA57" i="1"/>
  <c r="Z58" i="1"/>
  <c r="Z57" i="2"/>
  <c r="Y58" i="2"/>
  <c r="G185" i="2"/>
  <c r="F186" i="2"/>
  <c r="Q115" i="1"/>
  <c r="D202" i="2"/>
  <c r="E201" i="2"/>
  <c r="O130" i="1"/>
  <c r="H171" i="1"/>
  <c r="H180" i="1"/>
  <c r="H178" i="1"/>
  <c r="H181" i="1"/>
  <c r="H179" i="1"/>
  <c r="C228" i="2"/>
  <c r="C216" i="2"/>
  <c r="D215" i="2"/>
  <c r="C229" i="2"/>
  <c r="C226" i="2"/>
  <c r="C215" i="2"/>
  <c r="C219" i="2"/>
  <c r="C227" i="2"/>
  <c r="L154" i="1"/>
  <c r="M153" i="1"/>
  <c r="AF11" i="2"/>
  <c r="AF21" i="2" s="1"/>
  <c r="AF20" i="2"/>
  <c r="AF18" i="2"/>
  <c r="X66" i="1"/>
  <c r="AD27" i="1"/>
  <c r="AD36" i="1" s="1"/>
  <c r="Z51" i="2"/>
  <c r="S99" i="2"/>
  <c r="S91" i="2"/>
  <c r="S100" i="2"/>
  <c r="S101" i="2"/>
  <c r="S98" i="2"/>
  <c r="V84" i="1"/>
  <c r="V75" i="1"/>
  <c r="V85" i="1" s="1"/>
  <c r="V82" i="1"/>
  <c r="V83" i="1"/>
  <c r="Q107" i="2"/>
  <c r="Q115" i="2" s="1"/>
  <c r="Q114" i="2"/>
  <c r="J163" i="2"/>
  <c r="J162" i="2"/>
  <c r="J155" i="2"/>
  <c r="J165" i="2"/>
  <c r="J164" i="2"/>
  <c r="D194" i="2"/>
  <c r="AC27" i="2"/>
  <c r="AC36" i="2"/>
  <c r="AC37" i="2"/>
  <c r="AC34" i="2"/>
  <c r="AC35" i="2"/>
  <c r="AE20" i="2"/>
  <c r="K165" i="1"/>
  <c r="K162" i="1"/>
  <c r="K155" i="1"/>
  <c r="K163" i="1" s="1"/>
  <c r="N133" i="2"/>
  <c r="X68" i="1"/>
  <c r="AF25" i="1"/>
  <c r="AE26" i="1"/>
  <c r="J164" i="1"/>
  <c r="Z50" i="2"/>
  <c r="U89" i="2"/>
  <c r="T90" i="2"/>
  <c r="X73" i="1"/>
  <c r="W74" i="1"/>
  <c r="C234" i="1"/>
  <c r="D217" i="1"/>
  <c r="Q122" i="1"/>
  <c r="R121" i="1"/>
  <c r="N137" i="2"/>
  <c r="M138" i="2"/>
  <c r="I170" i="2"/>
  <c r="J169" i="2"/>
  <c r="K147" i="2"/>
  <c r="R101" i="2"/>
  <c r="AB42" i="2"/>
  <c r="AC41" i="2"/>
  <c r="X69" i="1"/>
  <c r="J163" i="1"/>
  <c r="AB42" i="1"/>
  <c r="AC41" i="1"/>
  <c r="AE25" i="2"/>
  <c r="AD26" i="2"/>
  <c r="H181" i="2"/>
  <c r="H178" i="2"/>
  <c r="H171" i="2"/>
  <c r="H179" i="2" s="1"/>
  <c r="K146" i="2"/>
  <c r="M146" i="1"/>
  <c r="R98" i="2"/>
  <c r="AE19" i="2"/>
  <c r="AA53" i="2"/>
  <c r="AA50" i="2"/>
  <c r="AA51" i="2"/>
  <c r="AA43" i="2"/>
  <c r="AA52" i="2" s="1"/>
  <c r="AC35" i="1"/>
  <c r="J162" i="1"/>
  <c r="T91" i="1"/>
  <c r="T99" i="1" s="1"/>
  <c r="T101" i="1"/>
  <c r="AA43" i="1"/>
  <c r="AA51" i="1" s="1"/>
  <c r="S106" i="1"/>
  <c r="T105" i="1"/>
  <c r="C227" i="1"/>
  <c r="D203" i="1"/>
  <c r="D212" i="1"/>
  <c r="D213" i="1"/>
  <c r="D210" i="1"/>
  <c r="P123" i="1"/>
  <c r="P132" i="1" s="1"/>
  <c r="P131" i="1"/>
  <c r="P133" i="1"/>
  <c r="U90" i="1"/>
  <c r="V89" i="1"/>
  <c r="E187" i="2"/>
  <c r="E194" i="2" s="1"/>
  <c r="E196" i="2"/>
  <c r="E197" i="2"/>
  <c r="R107" i="2" l="1"/>
  <c r="R117" i="2" s="1"/>
  <c r="G197" i="1"/>
  <c r="G194" i="1"/>
  <c r="G195" i="1"/>
  <c r="G196" i="1"/>
  <c r="G187" i="1"/>
  <c r="AA50" i="1"/>
  <c r="AG19" i="2"/>
  <c r="F187" i="2"/>
  <c r="F196" i="2"/>
  <c r="F197" i="2"/>
  <c r="F194" i="2"/>
  <c r="F195" i="2"/>
  <c r="I179" i="1"/>
  <c r="I171" i="1"/>
  <c r="I180" i="1" s="1"/>
  <c r="I178" i="1"/>
  <c r="I181" i="1"/>
  <c r="X68" i="2"/>
  <c r="AG19" i="1"/>
  <c r="AI19" i="1" s="1"/>
  <c r="O132" i="2"/>
  <c r="P123" i="2"/>
  <c r="P132" i="2" s="1"/>
  <c r="U99" i="1"/>
  <c r="U98" i="1"/>
  <c r="U91" i="1"/>
  <c r="U101" i="1" s="1"/>
  <c r="I171" i="2"/>
  <c r="I179" i="2" s="1"/>
  <c r="Q117" i="2"/>
  <c r="AF19" i="2"/>
  <c r="H185" i="2"/>
  <c r="G186" i="2"/>
  <c r="K169" i="1"/>
  <c r="J170" i="1"/>
  <c r="X67" i="2"/>
  <c r="F196" i="1"/>
  <c r="Q137" i="1"/>
  <c r="P138" i="1"/>
  <c r="AG20" i="1"/>
  <c r="AI20" i="1" s="1"/>
  <c r="O130" i="2"/>
  <c r="R121" i="2"/>
  <c r="Q122" i="2"/>
  <c r="T99" i="2"/>
  <c r="T91" i="2"/>
  <c r="T100" i="2" s="1"/>
  <c r="T98" i="2"/>
  <c r="D203" i="2"/>
  <c r="V89" i="2"/>
  <c r="U90" i="2"/>
  <c r="Y59" i="2"/>
  <c r="Y68" i="2" s="1"/>
  <c r="F195" i="1"/>
  <c r="O139" i="1"/>
  <c r="O148" i="1" s="1"/>
  <c r="O149" i="1"/>
  <c r="O146" i="1"/>
  <c r="O133" i="2"/>
  <c r="AA53" i="1"/>
  <c r="D211" i="1"/>
  <c r="AE27" i="1"/>
  <c r="AE37" i="1" s="1"/>
  <c r="M154" i="1"/>
  <c r="N153" i="1"/>
  <c r="Z58" i="2"/>
  <c r="AA57" i="2"/>
  <c r="F194" i="1"/>
  <c r="W74" i="2"/>
  <c r="X73" i="2"/>
  <c r="Y73" i="1"/>
  <c r="X74" i="1"/>
  <c r="K164" i="2"/>
  <c r="K165" i="2"/>
  <c r="K162" i="2"/>
  <c r="K155" i="2"/>
  <c r="K163" i="2"/>
  <c r="AD27" i="2"/>
  <c r="AD36" i="2" s="1"/>
  <c r="AD34" i="2"/>
  <c r="AD35" i="2"/>
  <c r="X69" i="2"/>
  <c r="J170" i="2"/>
  <c r="K169" i="2"/>
  <c r="M148" i="2"/>
  <c r="M139" i="2"/>
  <c r="M149" i="2" s="1"/>
  <c r="T98" i="1"/>
  <c r="N138" i="2"/>
  <c r="O137" i="2"/>
  <c r="T100" i="1"/>
  <c r="Q116" i="2"/>
  <c r="L162" i="1"/>
  <c r="L163" i="1"/>
  <c r="L164" i="1"/>
  <c r="L155" i="1"/>
  <c r="L165" i="1" s="1"/>
  <c r="Z59" i="1"/>
  <c r="Z67" i="1" s="1"/>
  <c r="R114" i="1"/>
  <c r="Y66" i="1"/>
  <c r="V85" i="2"/>
  <c r="V82" i="2"/>
  <c r="V83" i="2"/>
  <c r="V84" i="2"/>
  <c r="V75" i="2"/>
  <c r="L147" i="2"/>
  <c r="P130" i="1"/>
  <c r="Q123" i="1"/>
  <c r="Q132" i="1" s="1"/>
  <c r="AD35" i="1"/>
  <c r="AB57" i="1"/>
  <c r="AA58" i="1"/>
  <c r="R117" i="1"/>
  <c r="Y68" i="1"/>
  <c r="AF20" i="1"/>
  <c r="L146" i="2"/>
  <c r="E211" i="1"/>
  <c r="E203" i="1"/>
  <c r="E213" i="1"/>
  <c r="E210" i="1"/>
  <c r="E202" i="2"/>
  <c r="F201" i="2"/>
  <c r="M153" i="2"/>
  <c r="L154" i="2"/>
  <c r="AD34" i="1"/>
  <c r="AL17" i="2"/>
  <c r="AI17" i="2"/>
  <c r="AJ17" i="2" s="1"/>
  <c r="AI14" i="2"/>
  <c r="AJ13" i="2" s="1"/>
  <c r="AI16" i="2"/>
  <c r="R116" i="1"/>
  <c r="Y69" i="1"/>
  <c r="U84" i="2"/>
  <c r="L149" i="2"/>
  <c r="G201" i="1"/>
  <c r="F202" i="1"/>
  <c r="H186" i="1"/>
  <c r="I185" i="1"/>
  <c r="AC42" i="1"/>
  <c r="AD41" i="1"/>
  <c r="AF26" i="1"/>
  <c r="AG25" i="1"/>
  <c r="AG26" i="1" s="1"/>
  <c r="S121" i="1"/>
  <c r="R122" i="1"/>
  <c r="D218" i="1"/>
  <c r="E217" i="1"/>
  <c r="E195" i="2"/>
  <c r="AA52" i="1"/>
  <c r="H180" i="2"/>
  <c r="AC42" i="2"/>
  <c r="AD41" i="2"/>
  <c r="C232" i="1"/>
  <c r="D231" i="1"/>
  <c r="C235" i="1"/>
  <c r="C244" i="1" s="1"/>
  <c r="C231" i="1"/>
  <c r="C233" i="1" s="1"/>
  <c r="K164" i="1"/>
  <c r="AD37" i="1"/>
  <c r="AG21" i="2"/>
  <c r="AI21" i="2" s="1"/>
  <c r="U83" i="2"/>
  <c r="V90" i="1"/>
  <c r="W89" i="1"/>
  <c r="AF25" i="2"/>
  <c r="AE26" i="2"/>
  <c r="T106" i="1"/>
  <c r="U105" i="1"/>
  <c r="AB43" i="1"/>
  <c r="AB50" i="1" s="1"/>
  <c r="AB52" i="1"/>
  <c r="AB53" i="1"/>
  <c r="S107" i="1"/>
  <c r="S115" i="1" s="1"/>
  <c r="S116" i="1"/>
  <c r="AB43" i="2"/>
  <c r="AB52" i="2" s="1"/>
  <c r="W83" i="1"/>
  <c r="W85" i="1"/>
  <c r="W75" i="1"/>
  <c r="W82" i="1"/>
  <c r="W84" i="1"/>
  <c r="C217" i="2"/>
  <c r="AG18" i="2"/>
  <c r="AI18" i="2" s="1"/>
  <c r="AL17" i="1"/>
  <c r="AI17" i="1"/>
  <c r="AJ17" i="1" s="1"/>
  <c r="AI14" i="1"/>
  <c r="AJ13" i="1" s="1"/>
  <c r="AI16" i="1"/>
  <c r="S106" i="2"/>
  <c r="T105" i="2"/>
  <c r="P133" i="2" l="1"/>
  <c r="D212" i="2"/>
  <c r="I178" i="2"/>
  <c r="P131" i="2"/>
  <c r="H197" i="1"/>
  <c r="H194" i="1"/>
  <c r="H195" i="1"/>
  <c r="H187" i="1"/>
  <c r="H196" i="1" s="1"/>
  <c r="E212" i="1"/>
  <c r="Q131" i="1"/>
  <c r="J179" i="2"/>
  <c r="J171" i="2"/>
  <c r="J180" i="2"/>
  <c r="J181" i="2"/>
  <c r="J178" i="2"/>
  <c r="AE35" i="1"/>
  <c r="D210" i="2"/>
  <c r="P139" i="1"/>
  <c r="P148" i="1" s="1"/>
  <c r="I181" i="2"/>
  <c r="P130" i="2"/>
  <c r="L169" i="2"/>
  <c r="K170" i="2"/>
  <c r="AB51" i="2"/>
  <c r="AB51" i="1"/>
  <c r="Q130" i="1"/>
  <c r="AE34" i="1"/>
  <c r="D213" i="2"/>
  <c r="R137" i="1"/>
  <c r="Q138" i="1"/>
  <c r="I180" i="2"/>
  <c r="R116" i="2"/>
  <c r="AC43" i="2"/>
  <c r="AC50" i="2" s="1"/>
  <c r="AC53" i="2"/>
  <c r="V105" i="1"/>
  <c r="U106" i="1"/>
  <c r="F203" i="1"/>
  <c r="F212" i="1" s="1"/>
  <c r="Q133" i="1"/>
  <c r="Y74" i="1"/>
  <c r="Z73" i="1"/>
  <c r="AE36" i="1"/>
  <c r="Y67" i="2"/>
  <c r="R115" i="2"/>
  <c r="AB53" i="2"/>
  <c r="T107" i="1"/>
  <c r="T115" i="1" s="1"/>
  <c r="T114" i="1"/>
  <c r="T116" i="1"/>
  <c r="T117" i="1"/>
  <c r="E218" i="1"/>
  <c r="F217" i="1"/>
  <c r="H201" i="1"/>
  <c r="G202" i="1"/>
  <c r="Z66" i="1"/>
  <c r="O138" i="2"/>
  <c r="P137" i="2"/>
  <c r="S117" i="1"/>
  <c r="AE34" i="2"/>
  <c r="AE27" i="2"/>
  <c r="AE36" i="2" s="1"/>
  <c r="AE35" i="2"/>
  <c r="D227" i="1"/>
  <c r="D228" i="1"/>
  <c r="D219" i="1"/>
  <c r="Z68" i="1"/>
  <c r="N147" i="2"/>
  <c r="N139" i="2"/>
  <c r="N149" i="2" s="1"/>
  <c r="N148" i="2"/>
  <c r="AD37" i="2"/>
  <c r="X74" i="2"/>
  <c r="Y73" i="2"/>
  <c r="Y66" i="2"/>
  <c r="T101" i="2"/>
  <c r="J171" i="1"/>
  <c r="J180" i="1" s="1"/>
  <c r="J179" i="1"/>
  <c r="R114" i="2"/>
  <c r="AB50" i="2"/>
  <c r="D217" i="2"/>
  <c r="C234" i="2"/>
  <c r="S114" i="1"/>
  <c r="AG25" i="2"/>
  <c r="AF26" i="2"/>
  <c r="C245" i="1"/>
  <c r="R132" i="1"/>
  <c r="R130" i="1"/>
  <c r="R131" i="1"/>
  <c r="R123" i="1"/>
  <c r="R133" i="1" s="1"/>
  <c r="L163" i="2"/>
  <c r="L162" i="2"/>
  <c r="L155" i="2"/>
  <c r="L164" i="2" s="1"/>
  <c r="Z69" i="1"/>
  <c r="W75" i="2"/>
  <c r="W84" i="2" s="1"/>
  <c r="Y69" i="2"/>
  <c r="L169" i="1"/>
  <c r="K170" i="1"/>
  <c r="AI19" i="2"/>
  <c r="AC43" i="1"/>
  <c r="AC52" i="1" s="1"/>
  <c r="AC50" i="1"/>
  <c r="D233" i="1"/>
  <c r="C250" i="1"/>
  <c r="X75" i="1"/>
  <c r="X83" i="1" s="1"/>
  <c r="X82" i="1"/>
  <c r="X84" i="1"/>
  <c r="S122" i="1"/>
  <c r="T121" i="1"/>
  <c r="N153" i="2"/>
  <c r="M154" i="2"/>
  <c r="G196" i="2"/>
  <c r="G197" i="2"/>
  <c r="G187" i="2"/>
  <c r="G194" i="2" s="1"/>
  <c r="G195" i="2"/>
  <c r="U100" i="1"/>
  <c r="S117" i="2"/>
  <c r="S107" i="2"/>
  <c r="S114" i="2" s="1"/>
  <c r="S116" i="2"/>
  <c r="AD42" i="2"/>
  <c r="AE41" i="2"/>
  <c r="X89" i="1"/>
  <c r="W90" i="1"/>
  <c r="AG35" i="1"/>
  <c r="AG27" i="1"/>
  <c r="AG36" i="1" s="1"/>
  <c r="AI28" i="1"/>
  <c r="M147" i="2"/>
  <c r="AA58" i="2"/>
  <c r="AB57" i="2"/>
  <c r="U91" i="2"/>
  <c r="U100" i="2" s="1"/>
  <c r="I185" i="2"/>
  <c r="H186" i="2"/>
  <c r="D211" i="2"/>
  <c r="V101" i="1"/>
  <c r="V98" i="1"/>
  <c r="V99" i="1"/>
  <c r="V100" i="1"/>
  <c r="V91" i="1"/>
  <c r="C242" i="1"/>
  <c r="F202" i="2"/>
  <c r="G201" i="2"/>
  <c r="AA69" i="1"/>
  <c r="AA66" i="1"/>
  <c r="AA59" i="1"/>
  <c r="AA67" i="1" s="1"/>
  <c r="AA68" i="1"/>
  <c r="AF27" i="1"/>
  <c r="AF35" i="1" s="1"/>
  <c r="E203" i="2"/>
  <c r="E211" i="2" s="1"/>
  <c r="AB58" i="1"/>
  <c r="AC57" i="1"/>
  <c r="M146" i="2"/>
  <c r="Z59" i="2"/>
  <c r="Z69" i="2" s="1"/>
  <c r="O147" i="1"/>
  <c r="W89" i="2"/>
  <c r="V90" i="2"/>
  <c r="Q123" i="2"/>
  <c r="Q130" i="2" s="1"/>
  <c r="M165" i="1"/>
  <c r="M155" i="1"/>
  <c r="M162" i="1" s="1"/>
  <c r="I186" i="1"/>
  <c r="J185" i="1"/>
  <c r="T106" i="2"/>
  <c r="U105" i="2"/>
  <c r="C243" i="1"/>
  <c r="AE41" i="1"/>
  <c r="AD42" i="1"/>
  <c r="N154" i="1"/>
  <c r="O153" i="1"/>
  <c r="S121" i="2"/>
  <c r="R122" i="2"/>
  <c r="W83" i="2" l="1"/>
  <c r="E219" i="1"/>
  <c r="E229" i="1" s="1"/>
  <c r="E228" i="1"/>
  <c r="Y75" i="1"/>
  <c r="Y84" i="1" s="1"/>
  <c r="Y85" i="1"/>
  <c r="Y83" i="1"/>
  <c r="AC52" i="2"/>
  <c r="Z68" i="2"/>
  <c r="W82" i="2"/>
  <c r="U101" i="2"/>
  <c r="Q132" i="2"/>
  <c r="AC58" i="1"/>
  <c r="AD57" i="1"/>
  <c r="AA69" i="2"/>
  <c r="AA59" i="2"/>
  <c r="AA67" i="2" s="1"/>
  <c r="AA66" i="2"/>
  <c r="S115" i="2"/>
  <c r="O153" i="2"/>
  <c r="N154" i="2"/>
  <c r="AC53" i="1"/>
  <c r="W85" i="2"/>
  <c r="J181" i="1"/>
  <c r="N146" i="2"/>
  <c r="AE37" i="2"/>
  <c r="AC51" i="2"/>
  <c r="K171" i="2"/>
  <c r="K179" i="2" s="1"/>
  <c r="K180" i="2"/>
  <c r="K181" i="2"/>
  <c r="K178" i="2"/>
  <c r="T122" i="1"/>
  <c r="U121" i="1"/>
  <c r="AF27" i="2"/>
  <c r="AF34" i="2" s="1"/>
  <c r="J178" i="1"/>
  <c r="F211" i="1"/>
  <c r="L170" i="2"/>
  <c r="M169" i="2"/>
  <c r="E233" i="1"/>
  <c r="D234" i="1"/>
  <c r="Q133" i="2"/>
  <c r="T107" i="2"/>
  <c r="T117" i="2" s="1"/>
  <c r="T114" i="2"/>
  <c r="T115" i="2"/>
  <c r="Q131" i="2"/>
  <c r="E210" i="2"/>
  <c r="AI33" i="1"/>
  <c r="AJ33" i="1" s="1"/>
  <c r="AL33" i="1"/>
  <c r="AI32" i="1"/>
  <c r="AI30" i="1"/>
  <c r="AJ29" i="1" s="1"/>
  <c r="S130" i="1"/>
  <c r="S133" i="1"/>
  <c r="S123" i="1"/>
  <c r="S131" i="1" s="1"/>
  <c r="S132" i="1"/>
  <c r="AC51" i="1"/>
  <c r="L165" i="2"/>
  <c r="AG26" i="2"/>
  <c r="F210" i="1"/>
  <c r="X90" i="1"/>
  <c r="Y89" i="1"/>
  <c r="AA73" i="1"/>
  <c r="Z74" i="1"/>
  <c r="V91" i="2"/>
  <c r="V99" i="2" s="1"/>
  <c r="V98" i="2"/>
  <c r="F213" i="1"/>
  <c r="Q139" i="1"/>
  <c r="Q148" i="1" s="1"/>
  <c r="AD51" i="2"/>
  <c r="AD43" i="2"/>
  <c r="AD53" i="2" s="1"/>
  <c r="AD52" i="2"/>
  <c r="V105" i="2"/>
  <c r="U106" i="2"/>
  <c r="AI26" i="1"/>
  <c r="C235" i="2"/>
  <c r="C242" i="2" s="1"/>
  <c r="C232" i="2"/>
  <c r="C244" i="2"/>
  <c r="D231" i="2"/>
  <c r="C231" i="2"/>
  <c r="P138" i="2"/>
  <c r="Q137" i="2"/>
  <c r="S137" i="1"/>
  <c r="R138" i="1"/>
  <c r="P146" i="1"/>
  <c r="C261" i="1"/>
  <c r="C258" i="1"/>
  <c r="C247" i="1"/>
  <c r="C251" i="1"/>
  <c r="C260" i="1"/>
  <c r="D247" i="1"/>
  <c r="C248" i="1"/>
  <c r="R123" i="2"/>
  <c r="R130" i="2" s="1"/>
  <c r="E212" i="2"/>
  <c r="N163" i="1"/>
  <c r="N162" i="1"/>
  <c r="N164" i="1"/>
  <c r="N155" i="1"/>
  <c r="N165" i="1"/>
  <c r="AF41" i="1"/>
  <c r="AE42" i="1"/>
  <c r="AC57" i="2"/>
  <c r="AB58" i="2"/>
  <c r="AB59" i="1"/>
  <c r="AB69" i="1"/>
  <c r="AB67" i="1"/>
  <c r="AB66" i="1"/>
  <c r="AB68" i="1"/>
  <c r="J186" i="1"/>
  <c r="K185" i="1"/>
  <c r="X89" i="2"/>
  <c r="W90" i="2"/>
  <c r="H196" i="2"/>
  <c r="H197" i="2"/>
  <c r="H194" i="2"/>
  <c r="H187" i="2"/>
  <c r="H195" i="2"/>
  <c r="I186" i="2"/>
  <c r="J185" i="2"/>
  <c r="K171" i="1"/>
  <c r="K180" i="1" s="1"/>
  <c r="K181" i="1"/>
  <c r="K179" i="1"/>
  <c r="U107" i="1"/>
  <c r="U116" i="1" s="1"/>
  <c r="U117" i="1"/>
  <c r="U114" i="1"/>
  <c r="U115" i="1"/>
  <c r="P149" i="1"/>
  <c r="F218" i="1"/>
  <c r="G217" i="1"/>
  <c r="AD43" i="1"/>
  <c r="AD53" i="1" s="1"/>
  <c r="AD52" i="1"/>
  <c r="AF41" i="2"/>
  <c r="AE42" i="2"/>
  <c r="AF37" i="1"/>
  <c r="E213" i="2"/>
  <c r="AI35" i="1"/>
  <c r="M163" i="1"/>
  <c r="AF36" i="1"/>
  <c r="AI36" i="1" s="1"/>
  <c r="X85" i="2"/>
  <c r="X82" i="2"/>
  <c r="X83" i="2"/>
  <c r="X75" i="2"/>
  <c r="X84" i="2" s="1"/>
  <c r="D226" i="1"/>
  <c r="G203" i="1"/>
  <c r="G210" i="1" s="1"/>
  <c r="G212" i="1"/>
  <c r="G213" i="1"/>
  <c r="G211" i="1"/>
  <c r="W105" i="1"/>
  <c r="V106" i="1"/>
  <c r="P147" i="1"/>
  <c r="AF34" i="1"/>
  <c r="M155" i="2"/>
  <c r="M165" i="2" s="1"/>
  <c r="I197" i="1"/>
  <c r="I195" i="1"/>
  <c r="I187" i="1"/>
  <c r="I194" i="1" s="1"/>
  <c r="I196" i="1"/>
  <c r="G202" i="2"/>
  <c r="H201" i="2"/>
  <c r="E217" i="2"/>
  <c r="D218" i="2"/>
  <c r="O139" i="2"/>
  <c r="O149" i="2" s="1"/>
  <c r="T121" i="2"/>
  <c r="S122" i="2"/>
  <c r="M164" i="1"/>
  <c r="Z67" i="2"/>
  <c r="F213" i="2"/>
  <c r="F212" i="2"/>
  <c r="F203" i="2"/>
  <c r="F211" i="2"/>
  <c r="F210" i="2"/>
  <c r="U99" i="2"/>
  <c r="AG34" i="1"/>
  <c r="L170" i="1"/>
  <c r="M169" i="1"/>
  <c r="Z73" i="2"/>
  <c r="Y74" i="2"/>
  <c r="Z66" i="2"/>
  <c r="U98" i="2"/>
  <c r="AG37" i="1"/>
  <c r="X85" i="1"/>
  <c r="O154" i="1"/>
  <c r="P153" i="1"/>
  <c r="W91" i="1"/>
  <c r="W98" i="1" s="1"/>
  <c r="W100" i="1"/>
  <c r="W99" i="1"/>
  <c r="D229" i="1"/>
  <c r="I201" i="1"/>
  <c r="H202" i="1"/>
  <c r="G203" i="2" l="1"/>
  <c r="G211" i="2" s="1"/>
  <c r="G212" i="2"/>
  <c r="G210" i="2"/>
  <c r="G213" i="2"/>
  <c r="AD50" i="1"/>
  <c r="AE51" i="1"/>
  <c r="AE43" i="1"/>
  <c r="AE53" i="1" s="1"/>
  <c r="AE52" i="1"/>
  <c r="R131" i="2"/>
  <c r="V100" i="2"/>
  <c r="T116" i="2"/>
  <c r="AF35" i="2"/>
  <c r="Y82" i="1"/>
  <c r="V107" i="1"/>
  <c r="V115" i="1" s="1"/>
  <c r="V116" i="1"/>
  <c r="V114" i="1"/>
  <c r="AG41" i="1"/>
  <c r="AG42" i="1" s="1"/>
  <c r="AF42" i="1"/>
  <c r="Z74" i="2"/>
  <c r="AA73" i="2"/>
  <c r="S123" i="2"/>
  <c r="S132" i="2" s="1"/>
  <c r="S131" i="2"/>
  <c r="S130" i="2"/>
  <c r="S133" i="2"/>
  <c r="X105" i="1"/>
  <c r="W106" i="1"/>
  <c r="AD51" i="1"/>
  <c r="K178" i="1"/>
  <c r="Y89" i="2"/>
  <c r="X90" i="2"/>
  <c r="R133" i="2"/>
  <c r="Q147" i="1"/>
  <c r="Z82" i="1"/>
  <c r="Z75" i="1"/>
  <c r="Z85" i="1" s="1"/>
  <c r="Z83" i="1"/>
  <c r="AF37" i="2"/>
  <c r="AD58" i="1"/>
  <c r="AE57" i="1"/>
  <c r="AF36" i="2"/>
  <c r="AC59" i="1"/>
  <c r="AC68" i="1" s="1"/>
  <c r="AC67" i="1"/>
  <c r="AD57" i="2"/>
  <c r="AC58" i="2"/>
  <c r="Y83" i="2"/>
  <c r="Y75" i="2"/>
  <c r="Y84" i="2"/>
  <c r="Y85" i="2"/>
  <c r="Y82" i="2"/>
  <c r="K186" i="1"/>
  <c r="L185" i="1"/>
  <c r="R132" i="2"/>
  <c r="R139" i="1"/>
  <c r="R149" i="1" s="1"/>
  <c r="AB73" i="1"/>
  <c r="AA74" i="1"/>
  <c r="W101" i="1"/>
  <c r="L181" i="1"/>
  <c r="L171" i="1"/>
  <c r="L179" i="1"/>
  <c r="L180" i="1"/>
  <c r="L178" i="1"/>
  <c r="O148" i="2"/>
  <c r="F219" i="1"/>
  <c r="J187" i="1"/>
  <c r="J195" i="1" s="1"/>
  <c r="S138" i="1"/>
  <c r="T137" i="1"/>
  <c r="C243" i="2"/>
  <c r="Q146" i="1"/>
  <c r="Y90" i="1"/>
  <c r="Z89" i="1"/>
  <c r="U122" i="1"/>
  <c r="V121" i="1"/>
  <c r="Q138" i="2"/>
  <c r="R137" i="2"/>
  <c r="Q149" i="1"/>
  <c r="X91" i="1"/>
  <c r="X101" i="1" s="1"/>
  <c r="X99" i="1"/>
  <c r="D235" i="1"/>
  <c r="D244" i="1" s="1"/>
  <c r="T123" i="1"/>
  <c r="T130" i="1" s="1"/>
  <c r="E227" i="1"/>
  <c r="I201" i="2"/>
  <c r="H202" i="2"/>
  <c r="F233" i="1"/>
  <c r="E234" i="1"/>
  <c r="N155" i="2"/>
  <c r="N164" i="2" s="1"/>
  <c r="N163" i="2"/>
  <c r="E226" i="1"/>
  <c r="G218" i="1"/>
  <c r="H217" i="1"/>
  <c r="O163" i="1"/>
  <c r="O155" i="1"/>
  <c r="O164" i="1" s="1"/>
  <c r="O165" i="1"/>
  <c r="O162" i="1"/>
  <c r="P147" i="2"/>
  <c r="P139" i="2"/>
  <c r="P149" i="2" s="1"/>
  <c r="P148" i="2"/>
  <c r="O146" i="2"/>
  <c r="M164" i="2"/>
  <c r="I197" i="2"/>
  <c r="I196" i="2"/>
  <c r="I187" i="2"/>
  <c r="I194" i="2" s="1"/>
  <c r="U107" i="2"/>
  <c r="U117" i="2" s="1"/>
  <c r="N169" i="2"/>
  <c r="M170" i="2"/>
  <c r="P153" i="2"/>
  <c r="O154" i="2"/>
  <c r="W91" i="2"/>
  <c r="W101" i="2" s="1"/>
  <c r="W99" i="2"/>
  <c r="N169" i="1"/>
  <c r="M170" i="1"/>
  <c r="AI34" i="1"/>
  <c r="O147" i="2"/>
  <c r="V106" i="2"/>
  <c r="W105" i="2"/>
  <c r="AG27" i="2"/>
  <c r="AI26" i="2" s="1"/>
  <c r="AI28" i="2"/>
  <c r="L179" i="2"/>
  <c r="L180" i="2"/>
  <c r="L181" i="2"/>
  <c r="L178" i="2"/>
  <c r="L171" i="2"/>
  <c r="T122" i="2"/>
  <c r="U121" i="2"/>
  <c r="P154" i="1"/>
  <c r="Q153" i="1"/>
  <c r="AI37" i="1"/>
  <c r="M163" i="2"/>
  <c r="H213" i="1"/>
  <c r="H210" i="1"/>
  <c r="H203" i="1"/>
  <c r="H212" i="1" s="1"/>
  <c r="D219" i="2"/>
  <c r="D226" i="2" s="1"/>
  <c r="M162" i="2"/>
  <c r="AG41" i="2"/>
  <c r="AF42" i="2"/>
  <c r="C259" i="1"/>
  <c r="C245" i="2"/>
  <c r="AD50" i="2"/>
  <c r="V101" i="2"/>
  <c r="AA68" i="2"/>
  <c r="J186" i="2"/>
  <c r="K185" i="2"/>
  <c r="AE43" i="2"/>
  <c r="AE51" i="2" s="1"/>
  <c r="J201" i="1"/>
  <c r="I202" i="1"/>
  <c r="E218" i="2"/>
  <c r="F217" i="2"/>
  <c r="AB68" i="2"/>
  <c r="AB69" i="2"/>
  <c r="AB59" i="2"/>
  <c r="AB66" i="2" s="1"/>
  <c r="AB67" i="2"/>
  <c r="C249" i="1"/>
  <c r="C233" i="2"/>
  <c r="R148" i="1" l="1"/>
  <c r="W107" i="1"/>
  <c r="W114" i="1" s="1"/>
  <c r="M171" i="1"/>
  <c r="M180" i="1" s="1"/>
  <c r="M179" i="1"/>
  <c r="O169" i="1"/>
  <c r="N170" i="1"/>
  <c r="U115" i="2"/>
  <c r="T132" i="1"/>
  <c r="X100" i="1"/>
  <c r="F227" i="1"/>
  <c r="R147" i="1"/>
  <c r="AC59" i="2"/>
  <c r="AC69" i="2" s="1"/>
  <c r="Z84" i="1"/>
  <c r="Y105" i="1"/>
  <c r="X106" i="1"/>
  <c r="V117" i="1"/>
  <c r="U114" i="2"/>
  <c r="P146" i="2"/>
  <c r="N165" i="2"/>
  <c r="T133" i="1"/>
  <c r="X98" i="1"/>
  <c r="S139" i="1"/>
  <c r="S147" i="1" s="1"/>
  <c r="S149" i="1"/>
  <c r="S148" i="1"/>
  <c r="S146" i="1"/>
  <c r="R146" i="1"/>
  <c r="AC66" i="1"/>
  <c r="U116" i="2"/>
  <c r="P155" i="1"/>
  <c r="P163" i="1" s="1"/>
  <c r="T131" i="1"/>
  <c r="AI33" i="2"/>
  <c r="AJ33" i="2" s="1"/>
  <c r="AL33" i="2"/>
  <c r="AI32" i="2"/>
  <c r="AI30" i="2"/>
  <c r="AJ29" i="2" s="1"/>
  <c r="AG36" i="2"/>
  <c r="AI36" i="2" s="1"/>
  <c r="D227" i="2"/>
  <c r="D228" i="2"/>
  <c r="AG35" i="2"/>
  <c r="AI35" i="2" s="1"/>
  <c r="J202" i="1"/>
  <c r="K201" i="1"/>
  <c r="D229" i="2"/>
  <c r="V121" i="2"/>
  <c r="U122" i="2"/>
  <c r="AG37" i="2"/>
  <c r="AI37" i="2" s="1"/>
  <c r="W98" i="2"/>
  <c r="N162" i="2"/>
  <c r="J197" i="1"/>
  <c r="AC69" i="1"/>
  <c r="J187" i="2"/>
  <c r="J197" i="2" s="1"/>
  <c r="W100" i="2"/>
  <c r="L186" i="1"/>
  <c r="M185" i="1"/>
  <c r="AD58" i="2"/>
  <c r="AE57" i="2"/>
  <c r="E229" i="2"/>
  <c r="E219" i="2"/>
  <c r="E226" i="2" s="1"/>
  <c r="R153" i="1"/>
  <c r="Q154" i="1"/>
  <c r="I203" i="1"/>
  <c r="I212" i="1" s="1"/>
  <c r="I211" i="1"/>
  <c r="AE50" i="2"/>
  <c r="J196" i="1"/>
  <c r="C250" i="2"/>
  <c r="D233" i="2"/>
  <c r="AE53" i="2"/>
  <c r="H211" i="1"/>
  <c r="V107" i="2"/>
  <c r="V117" i="2" s="1"/>
  <c r="O155" i="2"/>
  <c r="O165" i="2" s="1"/>
  <c r="O164" i="2"/>
  <c r="I195" i="2"/>
  <c r="E235" i="1"/>
  <c r="E245" i="1" s="1"/>
  <c r="E244" i="1"/>
  <c r="D245" i="1"/>
  <c r="Q139" i="2"/>
  <c r="Q149" i="2" s="1"/>
  <c r="J194" i="1"/>
  <c r="K187" i="1"/>
  <c r="K195" i="1" s="1"/>
  <c r="K197" i="1"/>
  <c r="K194" i="1"/>
  <c r="AB73" i="2"/>
  <c r="AA74" i="2"/>
  <c r="AG34" i="2"/>
  <c r="AI34" i="2" s="1"/>
  <c r="T123" i="2"/>
  <c r="T133" i="2" s="1"/>
  <c r="W106" i="2"/>
  <c r="X105" i="2"/>
  <c r="S137" i="2"/>
  <c r="R138" i="2"/>
  <c r="C266" i="1"/>
  <c r="D249" i="1"/>
  <c r="AE52" i="2"/>
  <c r="Q153" i="2"/>
  <c r="P154" i="2"/>
  <c r="G233" i="1"/>
  <c r="F234" i="1"/>
  <c r="V122" i="1"/>
  <c r="W121" i="1"/>
  <c r="X100" i="2"/>
  <c r="X98" i="2"/>
  <c r="X101" i="2"/>
  <c r="X91" i="2"/>
  <c r="X99" i="2" s="1"/>
  <c r="Z75" i="2"/>
  <c r="Z83" i="2" s="1"/>
  <c r="Z85" i="2"/>
  <c r="Z82" i="2"/>
  <c r="U137" i="1"/>
  <c r="T138" i="1"/>
  <c r="AF43" i="2"/>
  <c r="AF52" i="2" s="1"/>
  <c r="M171" i="2"/>
  <c r="M180" i="2" s="1"/>
  <c r="M181" i="2"/>
  <c r="M178" i="2"/>
  <c r="M179" i="2"/>
  <c r="U123" i="1"/>
  <c r="U132" i="1" s="1"/>
  <c r="F226" i="1"/>
  <c r="Y90" i="2"/>
  <c r="Z89" i="2"/>
  <c r="AF43" i="1"/>
  <c r="AF52" i="1"/>
  <c r="AF53" i="1"/>
  <c r="AF50" i="1"/>
  <c r="AF51" i="1"/>
  <c r="N170" i="2"/>
  <c r="O169" i="2"/>
  <c r="I217" i="1"/>
  <c r="H218" i="1"/>
  <c r="H203" i="2"/>
  <c r="H213" i="2" s="1"/>
  <c r="D242" i="1"/>
  <c r="Z90" i="1"/>
  <c r="AA89" i="1"/>
  <c r="F229" i="1"/>
  <c r="AA75" i="1"/>
  <c r="AA84" i="1" s="1"/>
  <c r="AE58" i="1"/>
  <c r="AF57" i="1"/>
  <c r="AG43" i="1"/>
  <c r="AI42" i="1" s="1"/>
  <c r="AG53" i="1"/>
  <c r="AI53" i="1" s="1"/>
  <c r="AG52" i="1"/>
  <c r="AI52" i="1" s="1"/>
  <c r="AG50" i="1"/>
  <c r="AI50" i="1" s="1"/>
  <c r="AI44" i="1"/>
  <c r="AE50" i="1"/>
  <c r="F218" i="2"/>
  <c r="G217" i="2"/>
  <c r="AG42" i="2"/>
  <c r="K186" i="2"/>
  <c r="L185" i="2"/>
  <c r="G219" i="1"/>
  <c r="G229" i="1" s="1"/>
  <c r="G228" i="1"/>
  <c r="J201" i="2"/>
  <c r="I202" i="2"/>
  <c r="D243" i="1"/>
  <c r="Y100" i="1"/>
  <c r="Y91" i="1"/>
  <c r="Y98" i="1" s="1"/>
  <c r="Y99" i="1"/>
  <c r="Y101" i="1"/>
  <c r="F228" i="1"/>
  <c r="AB74" i="1"/>
  <c r="AC73" i="1"/>
  <c r="AD68" i="1"/>
  <c r="AD59" i="1"/>
  <c r="AD69" i="1"/>
  <c r="AD67" i="1"/>
  <c r="AD66" i="1"/>
  <c r="U133" i="1" l="1"/>
  <c r="U138" i="1"/>
  <c r="V137" i="1"/>
  <c r="X121" i="1"/>
  <c r="W122" i="1"/>
  <c r="Y105" i="2"/>
  <c r="X106" i="2"/>
  <c r="K196" i="1"/>
  <c r="E243" i="1"/>
  <c r="V116" i="2"/>
  <c r="I210" i="1"/>
  <c r="X114" i="1"/>
  <c r="X107" i="1"/>
  <c r="X116" i="1" s="1"/>
  <c r="W117" i="1"/>
  <c r="N171" i="2"/>
  <c r="N181" i="2" s="1"/>
  <c r="N180" i="2"/>
  <c r="AE58" i="2"/>
  <c r="AF57" i="2"/>
  <c r="V130" i="1"/>
  <c r="V132" i="1"/>
  <c r="V123" i="1"/>
  <c r="V131" i="1" s="1"/>
  <c r="W115" i="2"/>
  <c r="W107" i="2"/>
  <c r="W117" i="2" s="1"/>
  <c r="E242" i="1"/>
  <c r="V115" i="2"/>
  <c r="I213" i="1"/>
  <c r="N185" i="1"/>
  <c r="M186" i="1"/>
  <c r="Z105" i="1"/>
  <c r="Y106" i="1"/>
  <c r="W116" i="1"/>
  <c r="R139" i="2"/>
  <c r="R147" i="2" s="1"/>
  <c r="R149" i="2"/>
  <c r="R146" i="2"/>
  <c r="V114" i="2"/>
  <c r="U131" i="1"/>
  <c r="F235" i="1"/>
  <c r="F242" i="1" s="1"/>
  <c r="F245" i="1"/>
  <c r="F243" i="1"/>
  <c r="L195" i="1"/>
  <c r="L187" i="1"/>
  <c r="L196" i="1"/>
  <c r="L197" i="1"/>
  <c r="L194" i="1"/>
  <c r="U130" i="2"/>
  <c r="U131" i="2"/>
  <c r="U123" i="2"/>
  <c r="U132" i="2" s="1"/>
  <c r="N178" i="1"/>
  <c r="N171" i="1"/>
  <c r="N181" i="1" s="1"/>
  <c r="N179" i="1"/>
  <c r="N180" i="1"/>
  <c r="AB75" i="1"/>
  <c r="AB84" i="1" s="1"/>
  <c r="AB85" i="1"/>
  <c r="O170" i="1"/>
  <c r="P169" i="1"/>
  <c r="AC73" i="2"/>
  <c r="AB74" i="2"/>
  <c r="W115" i="1"/>
  <c r="G227" i="1"/>
  <c r="T139" i="1"/>
  <c r="T147" i="1" s="1"/>
  <c r="T148" i="1"/>
  <c r="T146" i="1"/>
  <c r="K197" i="2"/>
  <c r="K194" i="2"/>
  <c r="K187" i="2"/>
  <c r="K195" i="2" s="1"/>
  <c r="T132" i="2"/>
  <c r="G218" i="2"/>
  <c r="H217" i="2"/>
  <c r="AA83" i="1"/>
  <c r="H211" i="2"/>
  <c r="Z90" i="2"/>
  <c r="AA89" i="2"/>
  <c r="Z84" i="2"/>
  <c r="P162" i="2"/>
  <c r="P155" i="2"/>
  <c r="P165" i="2" s="1"/>
  <c r="P163" i="2"/>
  <c r="P164" i="2"/>
  <c r="T131" i="2"/>
  <c r="Q148" i="2"/>
  <c r="S153" i="1"/>
  <c r="R154" i="1"/>
  <c r="AC68" i="2"/>
  <c r="S138" i="2"/>
  <c r="T137" i="2"/>
  <c r="L186" i="2"/>
  <c r="M185" i="2"/>
  <c r="AG43" i="2"/>
  <c r="AI42" i="2" s="1"/>
  <c r="AG52" i="2"/>
  <c r="AI52" i="2" s="1"/>
  <c r="AG51" i="2"/>
  <c r="AI51" i="2" s="1"/>
  <c r="AI44" i="2"/>
  <c r="H210" i="2"/>
  <c r="G234" i="1"/>
  <c r="H233" i="1"/>
  <c r="Q163" i="1"/>
  <c r="Q155" i="1"/>
  <c r="Q164" i="1"/>
  <c r="Q165" i="1"/>
  <c r="Q162" i="1"/>
  <c r="V122" i="2"/>
  <c r="W121" i="2"/>
  <c r="F229" i="2"/>
  <c r="F226" i="2"/>
  <c r="F227" i="2"/>
  <c r="F228" i="2"/>
  <c r="F219" i="2"/>
  <c r="AA82" i="1"/>
  <c r="H212" i="2"/>
  <c r="E233" i="2"/>
  <c r="D234" i="2"/>
  <c r="J196" i="2"/>
  <c r="K202" i="1"/>
  <c r="L201" i="1"/>
  <c r="P162" i="1"/>
  <c r="AC67" i="2"/>
  <c r="C276" i="1"/>
  <c r="C263" i="1"/>
  <c r="C275" i="1"/>
  <c r="C264" i="1"/>
  <c r="D263" i="1"/>
  <c r="C267" i="1"/>
  <c r="Z91" i="1"/>
  <c r="Z101" i="1" s="1"/>
  <c r="AF51" i="2"/>
  <c r="AD68" i="2"/>
  <c r="AD59" i="2"/>
  <c r="AD67" i="2" s="1"/>
  <c r="AE59" i="1"/>
  <c r="AE67" i="1" s="1"/>
  <c r="AE69" i="1"/>
  <c r="AE68" i="1"/>
  <c r="R153" i="2"/>
  <c r="Q154" i="2"/>
  <c r="T130" i="2"/>
  <c r="K201" i="2"/>
  <c r="J202" i="2"/>
  <c r="AA85" i="1"/>
  <c r="H227" i="1"/>
  <c r="H219" i="1"/>
  <c r="H228" i="1"/>
  <c r="H226" i="1"/>
  <c r="H229" i="1"/>
  <c r="AF50" i="2"/>
  <c r="Q147" i="2"/>
  <c r="O163" i="2"/>
  <c r="C247" i="2"/>
  <c r="C259" i="2"/>
  <c r="C251" i="2"/>
  <c r="C260" i="2" s="1"/>
  <c r="C248" i="2"/>
  <c r="D247" i="2"/>
  <c r="E228" i="2"/>
  <c r="J195" i="2"/>
  <c r="J203" i="1"/>
  <c r="J213" i="1" s="1"/>
  <c r="J211" i="1"/>
  <c r="J212" i="1"/>
  <c r="P165" i="1"/>
  <c r="AC66" i="2"/>
  <c r="M178" i="1"/>
  <c r="AF58" i="1"/>
  <c r="AG57" i="1"/>
  <c r="AG58" i="1" s="1"/>
  <c r="I203" i="2"/>
  <c r="I212" i="2" s="1"/>
  <c r="Y91" i="2"/>
  <c r="Y101" i="2" s="1"/>
  <c r="G226" i="1"/>
  <c r="AL49" i="1"/>
  <c r="AI49" i="1"/>
  <c r="AJ49" i="1" s="1"/>
  <c r="AI48" i="1"/>
  <c r="AI46" i="1"/>
  <c r="AJ45" i="1" s="1"/>
  <c r="J217" i="1"/>
  <c r="I218" i="1"/>
  <c r="U130" i="1"/>
  <c r="AF53" i="2"/>
  <c r="Q146" i="2"/>
  <c r="O162" i="2"/>
  <c r="E227" i="2"/>
  <c r="J194" i="2"/>
  <c r="P164" i="1"/>
  <c r="M181" i="1"/>
  <c r="AB89" i="1"/>
  <c r="AA90" i="1"/>
  <c r="AD73" i="1"/>
  <c r="AC74" i="1"/>
  <c r="AG51" i="1"/>
  <c r="AI51" i="1" s="1"/>
  <c r="P169" i="2"/>
  <c r="O170" i="2"/>
  <c r="E249" i="1"/>
  <c r="D250" i="1"/>
  <c r="AA75" i="2"/>
  <c r="AA83" i="2" s="1"/>
  <c r="AA84" i="2"/>
  <c r="AA85" i="2"/>
  <c r="AA82" i="2"/>
  <c r="O181" i="2" l="1"/>
  <c r="O178" i="2"/>
  <c r="O171" i="2"/>
  <c r="O180" i="2" s="1"/>
  <c r="O179" i="2"/>
  <c r="AG59" i="1"/>
  <c r="AG69" i="1"/>
  <c r="AG66" i="1"/>
  <c r="AG68" i="1"/>
  <c r="AG67" i="1"/>
  <c r="AI60" i="1"/>
  <c r="AE66" i="1"/>
  <c r="Z98" i="1"/>
  <c r="AA90" i="2"/>
  <c r="AB89" i="2"/>
  <c r="F244" i="1"/>
  <c r="Y116" i="1"/>
  <c r="Y107" i="1"/>
  <c r="Y117" i="1" s="1"/>
  <c r="Y106" i="2"/>
  <c r="Z105" i="2"/>
  <c r="X116" i="2"/>
  <c r="X107" i="2"/>
  <c r="X117" i="2" s="1"/>
  <c r="X115" i="2"/>
  <c r="R155" i="1"/>
  <c r="R164" i="1" s="1"/>
  <c r="R165" i="1"/>
  <c r="R162" i="1"/>
  <c r="M187" i="1"/>
  <c r="M195" i="1" s="1"/>
  <c r="M197" i="1"/>
  <c r="M194" i="1"/>
  <c r="X122" i="1"/>
  <c r="Y121" i="1"/>
  <c r="Y100" i="2"/>
  <c r="K203" i="1"/>
  <c r="K213" i="1" s="1"/>
  <c r="W122" i="2"/>
  <c r="X121" i="2"/>
  <c r="AG50" i="2"/>
  <c r="AI50" i="2" s="1"/>
  <c r="T153" i="1"/>
  <c r="S154" i="1"/>
  <c r="T149" i="1"/>
  <c r="AB83" i="1"/>
  <c r="U133" i="2"/>
  <c r="O185" i="1"/>
  <c r="N186" i="1"/>
  <c r="V133" i="1"/>
  <c r="X117" i="1"/>
  <c r="V138" i="1"/>
  <c r="W137" i="1"/>
  <c r="O181" i="1"/>
  <c r="O178" i="1"/>
  <c r="O179" i="1"/>
  <c r="O171" i="1"/>
  <c r="O180" i="1"/>
  <c r="Z91" i="2"/>
  <c r="Z98" i="2" s="1"/>
  <c r="V133" i="2"/>
  <c r="V130" i="2"/>
  <c r="V131" i="2"/>
  <c r="V123" i="2"/>
  <c r="V132" i="2" s="1"/>
  <c r="AG53" i="2"/>
  <c r="AI53" i="2" s="1"/>
  <c r="H218" i="2"/>
  <c r="I217" i="2"/>
  <c r="AB82" i="1"/>
  <c r="X115" i="1"/>
  <c r="U149" i="1"/>
  <c r="U146" i="1"/>
  <c r="U147" i="1"/>
  <c r="U139" i="1"/>
  <c r="U148" i="1"/>
  <c r="Q169" i="2"/>
  <c r="P170" i="2"/>
  <c r="AE59" i="2"/>
  <c r="AE67" i="2" s="1"/>
  <c r="AE68" i="2"/>
  <c r="AL49" i="2"/>
  <c r="AI49" i="2"/>
  <c r="AJ49" i="2" s="1"/>
  <c r="AI48" i="2"/>
  <c r="AI46" i="2"/>
  <c r="AJ45" i="2" s="1"/>
  <c r="W133" i="1"/>
  <c r="W123" i="1"/>
  <c r="W131" i="1" s="1"/>
  <c r="W132" i="1"/>
  <c r="Y99" i="2"/>
  <c r="Y98" i="2"/>
  <c r="J203" i="2"/>
  <c r="J211" i="2" s="1"/>
  <c r="J213" i="2"/>
  <c r="K217" i="1"/>
  <c r="J218" i="1"/>
  <c r="K202" i="2"/>
  <c r="L201" i="2"/>
  <c r="M186" i="2"/>
  <c r="N185" i="2"/>
  <c r="E250" i="1"/>
  <c r="F249" i="1"/>
  <c r="Z100" i="1"/>
  <c r="AC83" i="1"/>
  <c r="AC84" i="1"/>
  <c r="AC75" i="1"/>
  <c r="AC82" i="1" s="1"/>
  <c r="AC85" i="1"/>
  <c r="G219" i="2"/>
  <c r="G229" i="2" s="1"/>
  <c r="G228" i="2"/>
  <c r="F233" i="2"/>
  <c r="E234" i="2"/>
  <c r="I210" i="2"/>
  <c r="J210" i="1"/>
  <c r="C261" i="2"/>
  <c r="AD69" i="2"/>
  <c r="C265" i="1"/>
  <c r="L187" i="2"/>
  <c r="L194" i="2" s="1"/>
  <c r="L196" i="2"/>
  <c r="K196" i="2"/>
  <c r="AB83" i="2"/>
  <c r="AB75" i="2"/>
  <c r="AB84" i="2"/>
  <c r="AB82" i="2"/>
  <c r="AB85" i="2"/>
  <c r="R148" i="2"/>
  <c r="W116" i="2"/>
  <c r="N179" i="2"/>
  <c r="L202" i="1"/>
  <c r="M201" i="1"/>
  <c r="AE73" i="1"/>
  <c r="AD74" i="1"/>
  <c r="AF58" i="2"/>
  <c r="AG57" i="2"/>
  <c r="AA91" i="1"/>
  <c r="AA99" i="1" s="1"/>
  <c r="C249" i="2"/>
  <c r="I211" i="2"/>
  <c r="C258" i="2"/>
  <c r="AD66" i="2"/>
  <c r="I213" i="2"/>
  <c r="Q163" i="2"/>
  <c r="Q155" i="2"/>
  <c r="Q164" i="2" s="1"/>
  <c r="C274" i="1"/>
  <c r="U137" i="2"/>
  <c r="T138" i="2"/>
  <c r="AD73" i="2"/>
  <c r="AC74" i="2"/>
  <c r="W114" i="2"/>
  <c r="N178" i="2"/>
  <c r="G244" i="1"/>
  <c r="G235" i="1"/>
  <c r="G245" i="1" s="1"/>
  <c r="G243" i="1"/>
  <c r="AF59" i="1"/>
  <c r="AF69" i="1"/>
  <c r="AF66" i="1"/>
  <c r="AF68" i="1"/>
  <c r="AF67" i="1"/>
  <c r="AA105" i="1"/>
  <c r="Z106" i="1"/>
  <c r="Z99" i="1"/>
  <c r="D235" i="2"/>
  <c r="D245" i="2" s="1"/>
  <c r="D244" i="2"/>
  <c r="D242" i="2"/>
  <c r="I219" i="1"/>
  <c r="I227" i="1" s="1"/>
  <c r="I228" i="1"/>
  <c r="I226" i="1"/>
  <c r="AC89" i="1"/>
  <c r="AB90" i="1"/>
  <c r="D259" i="1"/>
  <c r="D251" i="1"/>
  <c r="R154" i="2"/>
  <c r="S153" i="2"/>
  <c r="C277" i="1"/>
  <c r="H234" i="1"/>
  <c r="I233" i="1"/>
  <c r="S139" i="2"/>
  <c r="S147" i="2" s="1"/>
  <c r="S148" i="2"/>
  <c r="P170" i="1"/>
  <c r="Q169" i="1"/>
  <c r="E235" i="2" l="1"/>
  <c r="E245" i="2" s="1"/>
  <c r="E242" i="2"/>
  <c r="E244" i="2"/>
  <c r="Z121" i="1"/>
  <c r="Y122" i="1"/>
  <c r="I229" i="1"/>
  <c r="Z117" i="1"/>
  <c r="Z114" i="1"/>
  <c r="Z107" i="1"/>
  <c r="Z115" i="1" s="1"/>
  <c r="AD75" i="1"/>
  <c r="AD85" i="1" s="1"/>
  <c r="G233" i="2"/>
  <c r="F234" i="2"/>
  <c r="J212" i="2"/>
  <c r="U153" i="1"/>
  <c r="T154" i="1"/>
  <c r="X133" i="1"/>
  <c r="X123" i="1"/>
  <c r="X131" i="1" s="1"/>
  <c r="X132" i="1"/>
  <c r="X130" i="1"/>
  <c r="AB90" i="2"/>
  <c r="AC89" i="2"/>
  <c r="S155" i="1"/>
  <c r="S163" i="1" s="1"/>
  <c r="S164" i="1"/>
  <c r="S165" i="1"/>
  <c r="S162" i="1"/>
  <c r="G249" i="1"/>
  <c r="F250" i="1"/>
  <c r="J210" i="2"/>
  <c r="W138" i="1"/>
  <c r="X137" i="1"/>
  <c r="X122" i="2"/>
  <c r="Y121" i="2"/>
  <c r="X114" i="2"/>
  <c r="AF69" i="2"/>
  <c r="AF66" i="2"/>
  <c r="AF59" i="2"/>
  <c r="AF67" i="2" s="1"/>
  <c r="AF68" i="2"/>
  <c r="AE73" i="2"/>
  <c r="AD74" i="2"/>
  <c r="L211" i="1"/>
  <c r="L203" i="1"/>
  <c r="L213" i="1" s="1"/>
  <c r="L212" i="1"/>
  <c r="L195" i="2"/>
  <c r="G227" i="2"/>
  <c r="E251" i="1"/>
  <c r="E260" i="1"/>
  <c r="E258" i="1"/>
  <c r="E259" i="1"/>
  <c r="E261" i="1"/>
  <c r="V147" i="1"/>
  <c r="V139" i="1"/>
  <c r="V148" i="1"/>
  <c r="V149" i="1"/>
  <c r="V146" i="1"/>
  <c r="W133" i="2"/>
  <c r="W130" i="2"/>
  <c r="W123" i="2"/>
  <c r="W132" i="2"/>
  <c r="W131" i="2"/>
  <c r="M196" i="1"/>
  <c r="AA91" i="2"/>
  <c r="AA98" i="2" s="1"/>
  <c r="C266" i="2"/>
  <c r="D249" i="2"/>
  <c r="G226" i="2"/>
  <c r="N186" i="2"/>
  <c r="O185" i="2"/>
  <c r="K212" i="1"/>
  <c r="AA105" i="2"/>
  <c r="Z106" i="2"/>
  <c r="AI62" i="1"/>
  <c r="AJ61" i="1" s="1"/>
  <c r="AL65" i="1"/>
  <c r="AI65" i="1"/>
  <c r="AJ65" i="1" s="1"/>
  <c r="AI64" i="1"/>
  <c r="S154" i="2"/>
  <c r="T153" i="2"/>
  <c r="S146" i="2"/>
  <c r="L197" i="2"/>
  <c r="M187" i="2"/>
  <c r="M195" i="2" s="1"/>
  <c r="M197" i="2"/>
  <c r="AE66" i="2"/>
  <c r="Z100" i="2"/>
  <c r="Y115" i="2"/>
  <c r="Y116" i="2"/>
  <c r="Y107" i="2"/>
  <c r="Y117" i="2" s="1"/>
  <c r="AI67" i="1"/>
  <c r="AC75" i="2"/>
  <c r="AC82" i="2" s="1"/>
  <c r="Q170" i="1"/>
  <c r="R169" i="1"/>
  <c r="V137" i="2"/>
  <c r="U138" i="2"/>
  <c r="AA100" i="1"/>
  <c r="S149" i="2"/>
  <c r="D261" i="1"/>
  <c r="AA101" i="1"/>
  <c r="C282" i="1"/>
  <c r="D265" i="1"/>
  <c r="W130" i="1"/>
  <c r="AE69" i="2"/>
  <c r="I218" i="2"/>
  <c r="J217" i="2"/>
  <c r="Z99" i="2"/>
  <c r="N187" i="1"/>
  <c r="N196" i="1"/>
  <c r="N197" i="1"/>
  <c r="N194" i="1"/>
  <c r="N195" i="1"/>
  <c r="K211" i="1"/>
  <c r="AI68" i="1"/>
  <c r="M201" i="2"/>
  <c r="L202" i="2"/>
  <c r="H219" i="2"/>
  <c r="H227" i="2" s="1"/>
  <c r="Z101" i="2"/>
  <c r="P185" i="1"/>
  <c r="O186" i="1"/>
  <c r="K210" i="1"/>
  <c r="AI66" i="1"/>
  <c r="H242" i="1"/>
  <c r="H235" i="1"/>
  <c r="H244" i="1"/>
  <c r="H245" i="1"/>
  <c r="H243" i="1"/>
  <c r="AF73" i="1"/>
  <c r="AE74" i="1"/>
  <c r="M202" i="1"/>
  <c r="N201" i="1"/>
  <c r="Q162" i="2"/>
  <c r="AA98" i="1"/>
  <c r="K203" i="2"/>
  <c r="K212" i="2" s="1"/>
  <c r="Y115" i="1"/>
  <c r="AI69" i="1"/>
  <c r="AA106" i="1"/>
  <c r="AB105" i="1"/>
  <c r="T139" i="2"/>
  <c r="T148" i="2" s="1"/>
  <c r="J219" i="1"/>
  <c r="J228" i="1" s="1"/>
  <c r="J226" i="1"/>
  <c r="J229" i="1"/>
  <c r="P180" i="2"/>
  <c r="P181" i="2"/>
  <c r="P171" i="2"/>
  <c r="P178" i="2" s="1"/>
  <c r="P179" i="2"/>
  <c r="R163" i="1"/>
  <c r="Y114" i="1"/>
  <c r="AI58" i="1"/>
  <c r="AD89" i="1"/>
  <c r="AC90" i="1"/>
  <c r="R155" i="2"/>
  <c r="R163" i="2" s="1"/>
  <c r="R164" i="2"/>
  <c r="P171" i="1"/>
  <c r="P181" i="1"/>
  <c r="P179" i="1"/>
  <c r="P180" i="1"/>
  <c r="P178" i="1"/>
  <c r="D258" i="1"/>
  <c r="D260" i="1"/>
  <c r="G242" i="1"/>
  <c r="Q165" i="2"/>
  <c r="I234" i="1"/>
  <c r="J233" i="1"/>
  <c r="AB91" i="1"/>
  <c r="AB99" i="1" s="1"/>
  <c r="AB101" i="1"/>
  <c r="AB100" i="1"/>
  <c r="AB98" i="1"/>
  <c r="D243" i="2"/>
  <c r="AG58" i="2"/>
  <c r="L217" i="1"/>
  <c r="K218" i="1"/>
  <c r="Q170" i="2"/>
  <c r="R169" i="2"/>
  <c r="T147" i="2" l="1"/>
  <c r="Q171" i="1"/>
  <c r="Q181" i="1" s="1"/>
  <c r="D250" i="2"/>
  <c r="E249" i="2"/>
  <c r="F242" i="2"/>
  <c r="F245" i="2"/>
  <c r="F235" i="2"/>
  <c r="F244" i="2" s="1"/>
  <c r="K219" i="1"/>
  <c r="K228" i="1" s="1"/>
  <c r="K229" i="1"/>
  <c r="K227" i="1"/>
  <c r="R165" i="2"/>
  <c r="J227" i="1"/>
  <c r="AA117" i="1"/>
  <c r="AA114" i="1"/>
  <c r="AA107" i="1"/>
  <c r="AA115" i="1" s="1"/>
  <c r="O187" i="1"/>
  <c r="O196" i="1" s="1"/>
  <c r="O197" i="1"/>
  <c r="O195" i="1"/>
  <c r="C293" i="1"/>
  <c r="C290" i="1"/>
  <c r="C279" i="1"/>
  <c r="C281" i="1" s="1"/>
  <c r="C292" i="1"/>
  <c r="C283" i="1"/>
  <c r="C291" i="1"/>
  <c r="C280" i="1"/>
  <c r="D279" i="1"/>
  <c r="AC83" i="2"/>
  <c r="M194" i="2"/>
  <c r="AA100" i="2"/>
  <c r="Y122" i="2"/>
  <c r="Z121" i="2"/>
  <c r="H233" i="2"/>
  <c r="G234" i="2"/>
  <c r="Y132" i="1"/>
  <c r="Y133" i="1"/>
  <c r="Y123" i="1"/>
  <c r="Y130" i="1"/>
  <c r="Y131" i="1"/>
  <c r="I243" i="1"/>
  <c r="I235" i="1"/>
  <c r="I245" i="1"/>
  <c r="I244" i="1"/>
  <c r="I242" i="1"/>
  <c r="X123" i="2"/>
  <c r="X130" i="2" s="1"/>
  <c r="AC90" i="2"/>
  <c r="AD89" i="2"/>
  <c r="AA121" i="1"/>
  <c r="Z122" i="1"/>
  <c r="V153" i="1"/>
  <c r="U154" i="1"/>
  <c r="Q181" i="2"/>
  <c r="Q178" i="2"/>
  <c r="Q179" i="2"/>
  <c r="Q171" i="2"/>
  <c r="Q180" i="2" s="1"/>
  <c r="D266" i="1"/>
  <c r="E265" i="1"/>
  <c r="AG59" i="2"/>
  <c r="AI58" i="2" s="1"/>
  <c r="AI60" i="2"/>
  <c r="AE89" i="1"/>
  <c r="AD90" i="1"/>
  <c r="M213" i="1"/>
  <c r="M211" i="1"/>
  <c r="M203" i="1"/>
  <c r="M210" i="1" s="1"/>
  <c r="M212" i="1"/>
  <c r="AC85" i="2"/>
  <c r="M196" i="2"/>
  <c r="AA99" i="2"/>
  <c r="L210" i="1"/>
  <c r="X138" i="1"/>
  <c r="Y137" i="1"/>
  <c r="AB91" i="2"/>
  <c r="AB98" i="2" s="1"/>
  <c r="AD84" i="1"/>
  <c r="S169" i="1"/>
  <c r="R170" i="1"/>
  <c r="S163" i="2"/>
  <c r="S155" i="2"/>
  <c r="S162" i="2" s="1"/>
  <c r="S164" i="2"/>
  <c r="S165" i="2"/>
  <c r="AB106" i="1"/>
  <c r="AC105" i="1"/>
  <c r="AE82" i="1"/>
  <c r="AE75" i="1"/>
  <c r="AE85" i="1" s="1"/>
  <c r="AE84" i="1"/>
  <c r="AC84" i="2"/>
  <c r="AA101" i="2"/>
  <c r="W139" i="1"/>
  <c r="W149" i="1" s="1"/>
  <c r="W148" i="1"/>
  <c r="AD82" i="1"/>
  <c r="C263" i="2"/>
  <c r="C275" i="2"/>
  <c r="D263" i="2"/>
  <c r="C276" i="2"/>
  <c r="C277" i="2"/>
  <c r="C267" i="2"/>
  <c r="C274" i="2" s="1"/>
  <c r="C264" i="2"/>
  <c r="AG73" i="1"/>
  <c r="AG74" i="1" s="1"/>
  <c r="AF74" i="1"/>
  <c r="Z107" i="2"/>
  <c r="Z114" i="2" s="1"/>
  <c r="Z115" i="2"/>
  <c r="AD75" i="2"/>
  <c r="AD84" i="2" s="1"/>
  <c r="AD83" i="1"/>
  <c r="M217" i="1"/>
  <c r="L218" i="1"/>
  <c r="AC91" i="1"/>
  <c r="AC100" i="1"/>
  <c r="AC101" i="1"/>
  <c r="AC98" i="1"/>
  <c r="AC99" i="1"/>
  <c r="Q185" i="1"/>
  <c r="P186" i="1"/>
  <c r="H228" i="2"/>
  <c r="K210" i="2"/>
  <c r="H226" i="2"/>
  <c r="AA106" i="2"/>
  <c r="AB105" i="2"/>
  <c r="AE74" i="2"/>
  <c r="AF73" i="2"/>
  <c r="F251" i="1"/>
  <c r="E243" i="2"/>
  <c r="S169" i="2"/>
  <c r="R170" i="2"/>
  <c r="R162" i="2"/>
  <c r="H249" i="1"/>
  <c r="G250" i="1"/>
  <c r="K211" i="2"/>
  <c r="T146" i="2"/>
  <c r="K213" i="2"/>
  <c r="H229" i="2"/>
  <c r="T149" i="2"/>
  <c r="J218" i="2"/>
  <c r="K217" i="2"/>
  <c r="W137" i="2"/>
  <c r="V138" i="2"/>
  <c r="Y114" i="2"/>
  <c r="P185" i="2"/>
  <c r="O186" i="2"/>
  <c r="Z116" i="1"/>
  <c r="J234" i="1"/>
  <c r="K233" i="1"/>
  <c r="M202" i="2"/>
  <c r="N201" i="2"/>
  <c r="N202" i="1"/>
  <c r="O201" i="1"/>
  <c r="U139" i="2"/>
  <c r="U147" i="2" s="1"/>
  <c r="U149" i="2"/>
  <c r="U146" i="2"/>
  <c r="L213" i="2"/>
  <c r="L210" i="2"/>
  <c r="L212" i="2"/>
  <c r="L211" i="2"/>
  <c r="L203" i="2"/>
  <c r="I227" i="2"/>
  <c r="I219" i="2"/>
  <c r="I228" i="2"/>
  <c r="I229" i="2"/>
  <c r="I226" i="2"/>
  <c r="T154" i="2"/>
  <c r="U153" i="2"/>
  <c r="N187" i="2"/>
  <c r="N196" i="2" s="1"/>
  <c r="T155" i="1"/>
  <c r="T164" i="1" s="1"/>
  <c r="T162" i="1"/>
  <c r="T163" i="1"/>
  <c r="AF89" i="1" l="1"/>
  <c r="AE90" i="1"/>
  <c r="G235" i="2"/>
  <c r="G243" i="2" s="1"/>
  <c r="AL65" i="2"/>
  <c r="AI65" i="2"/>
  <c r="AJ65" i="2" s="1"/>
  <c r="AI64" i="2"/>
  <c r="AI62" i="2"/>
  <c r="AJ61" i="2" s="1"/>
  <c r="AA121" i="2"/>
  <c r="Z122" i="2"/>
  <c r="E250" i="2"/>
  <c r="F249" i="2"/>
  <c r="K234" i="1"/>
  <c r="L233" i="1"/>
  <c r="U155" i="1"/>
  <c r="U164" i="1" s="1"/>
  <c r="Y123" i="2"/>
  <c r="Y133" i="2" s="1"/>
  <c r="D260" i="2"/>
  <c r="D251" i="2"/>
  <c r="D259" i="2"/>
  <c r="U154" i="2"/>
  <c r="V153" i="2"/>
  <c r="U148" i="2"/>
  <c r="Q185" i="2"/>
  <c r="P186" i="2"/>
  <c r="I249" i="1"/>
  <c r="H250" i="1"/>
  <c r="AE75" i="2"/>
  <c r="AE84" i="2" s="1"/>
  <c r="Z117" i="2"/>
  <c r="C265" i="2"/>
  <c r="AE83" i="1"/>
  <c r="R179" i="1"/>
  <c r="R181" i="1"/>
  <c r="R180" i="1"/>
  <c r="R171" i="1"/>
  <c r="R178" i="1" s="1"/>
  <c r="AG66" i="2"/>
  <c r="AI66" i="2" s="1"/>
  <c r="W153" i="1"/>
  <c r="V154" i="1"/>
  <c r="AB106" i="2"/>
  <c r="AC105" i="2"/>
  <c r="L228" i="1"/>
  <c r="L229" i="1"/>
  <c r="L226" i="1"/>
  <c r="L219" i="1"/>
  <c r="L227" i="1" s="1"/>
  <c r="Z116" i="2"/>
  <c r="S170" i="1"/>
  <c r="T169" i="1"/>
  <c r="AG69" i="2"/>
  <c r="AI69" i="2" s="1"/>
  <c r="Z123" i="1"/>
  <c r="Z132" i="1" s="1"/>
  <c r="Z131" i="1"/>
  <c r="Z133" i="1"/>
  <c r="O194" i="1"/>
  <c r="K226" i="1"/>
  <c r="Q180" i="1"/>
  <c r="Q179" i="1"/>
  <c r="V149" i="2"/>
  <c r="V147" i="2"/>
  <c r="V139" i="2"/>
  <c r="V148" i="2" s="1"/>
  <c r="N217" i="1"/>
  <c r="M218" i="1"/>
  <c r="AG68" i="2"/>
  <c r="AI68" i="2" s="1"/>
  <c r="T165" i="1"/>
  <c r="O202" i="1"/>
  <c r="P201" i="1"/>
  <c r="X137" i="2"/>
  <c r="W138" i="2"/>
  <c r="S170" i="2"/>
  <c r="T169" i="2"/>
  <c r="AF85" i="1"/>
  <c r="AF75" i="1"/>
  <c r="AF82" i="1" s="1"/>
  <c r="AF83" i="1"/>
  <c r="AF84" i="1"/>
  <c r="W146" i="1"/>
  <c r="AB100" i="2"/>
  <c r="AG67" i="2"/>
  <c r="AI67" i="2" s="1"/>
  <c r="AD90" i="2"/>
  <c r="AE89" i="2"/>
  <c r="Q178" i="1"/>
  <c r="N195" i="2"/>
  <c r="J235" i="1"/>
  <c r="J245" i="1" s="1"/>
  <c r="J243" i="1"/>
  <c r="J242" i="1"/>
  <c r="F259" i="1"/>
  <c r="X131" i="2"/>
  <c r="AG73" i="2"/>
  <c r="AF74" i="2"/>
  <c r="R178" i="2"/>
  <c r="R180" i="2"/>
  <c r="R171" i="2"/>
  <c r="R181" i="2" s="1"/>
  <c r="E266" i="1"/>
  <c r="F265" i="1"/>
  <c r="Z137" i="1"/>
  <c r="Y138" i="1"/>
  <c r="I233" i="2"/>
  <c r="H234" i="2"/>
  <c r="T164" i="2"/>
  <c r="T155" i="2"/>
  <c r="T163" i="2" s="1"/>
  <c r="AA107" i="2"/>
  <c r="AA116" i="2" s="1"/>
  <c r="AA115" i="2"/>
  <c r="AA117" i="2"/>
  <c r="AA114" i="2"/>
  <c r="AB121" i="1"/>
  <c r="AA122" i="1"/>
  <c r="N211" i="1"/>
  <c r="N203" i="1"/>
  <c r="N213" i="1" s="1"/>
  <c r="N212" i="1"/>
  <c r="N210" i="1"/>
  <c r="L217" i="2"/>
  <c r="K218" i="2"/>
  <c r="AD83" i="2"/>
  <c r="AG84" i="1"/>
  <c r="AI84" i="1" s="1"/>
  <c r="AG83" i="1"/>
  <c r="AI83" i="1" s="1"/>
  <c r="AG75" i="1"/>
  <c r="AG85" i="1"/>
  <c r="AG82" i="1"/>
  <c r="AI76" i="1"/>
  <c r="W147" i="1"/>
  <c r="AC99" i="2"/>
  <c r="AC91" i="2"/>
  <c r="AC101" i="2" s="1"/>
  <c r="AC98" i="2"/>
  <c r="N194" i="2"/>
  <c r="J227" i="2"/>
  <c r="J219" i="2"/>
  <c r="J228" i="2"/>
  <c r="J229" i="2"/>
  <c r="J226" i="2"/>
  <c r="AD82" i="2"/>
  <c r="AC106" i="1"/>
  <c r="AD105" i="1"/>
  <c r="AB99" i="2"/>
  <c r="D277" i="1"/>
  <c r="D274" i="1"/>
  <c r="D275" i="1"/>
  <c r="D276" i="1"/>
  <c r="D267" i="1"/>
  <c r="X133" i="2"/>
  <c r="AA116" i="1"/>
  <c r="X139" i="1"/>
  <c r="X148" i="1"/>
  <c r="X149" i="1"/>
  <c r="X147" i="1"/>
  <c r="X146" i="1"/>
  <c r="C298" i="1"/>
  <c r="D281" i="1"/>
  <c r="O195" i="2"/>
  <c r="O187" i="2"/>
  <c r="O196" i="2"/>
  <c r="O197" i="2"/>
  <c r="O194" i="2"/>
  <c r="F260" i="1"/>
  <c r="P187" i="1"/>
  <c r="P195" i="1" s="1"/>
  <c r="AD85" i="2"/>
  <c r="AB107" i="1"/>
  <c r="AB117" i="1" s="1"/>
  <c r="AB116" i="1"/>
  <c r="AB101" i="2"/>
  <c r="X132" i="2"/>
  <c r="F258" i="1"/>
  <c r="G259" i="1"/>
  <c r="G260" i="1"/>
  <c r="G251" i="1"/>
  <c r="G258" i="1" s="1"/>
  <c r="N197" i="2"/>
  <c r="N202" i="2"/>
  <c r="O201" i="2"/>
  <c r="M203" i="2"/>
  <c r="M211" i="2" s="1"/>
  <c r="F261" i="1"/>
  <c r="R185" i="1"/>
  <c r="Q186" i="1"/>
  <c r="AD91" i="1"/>
  <c r="AD101" i="1" s="1"/>
  <c r="AD100" i="1"/>
  <c r="AD98" i="1"/>
  <c r="AD99" i="1"/>
  <c r="F243" i="2"/>
  <c r="M212" i="2" l="1"/>
  <c r="P194" i="1"/>
  <c r="AC100" i="2"/>
  <c r="K219" i="2"/>
  <c r="K227" i="2" s="1"/>
  <c r="K229" i="2"/>
  <c r="K226" i="2"/>
  <c r="E277" i="1"/>
  <c r="E274" i="1"/>
  <c r="E275" i="1"/>
  <c r="E267" i="1"/>
  <c r="E276" i="1" s="1"/>
  <c r="J244" i="1"/>
  <c r="N218" i="1"/>
  <c r="O217" i="1"/>
  <c r="Z130" i="1"/>
  <c r="AD105" i="2"/>
  <c r="AC106" i="2"/>
  <c r="Y132" i="2"/>
  <c r="E260" i="2"/>
  <c r="E258" i="2"/>
  <c r="E261" i="2"/>
  <c r="E251" i="2"/>
  <c r="E259" i="2"/>
  <c r="G245" i="2"/>
  <c r="M210" i="2"/>
  <c r="M213" i="2"/>
  <c r="P197" i="1"/>
  <c r="M217" i="2"/>
  <c r="L218" i="2"/>
  <c r="AB117" i="2"/>
  <c r="AB114" i="2"/>
  <c r="AB116" i="2"/>
  <c r="AB107" i="2"/>
  <c r="AB115" i="2" s="1"/>
  <c r="D265" i="2"/>
  <c r="C282" i="2"/>
  <c r="V154" i="2"/>
  <c r="W153" i="2"/>
  <c r="Y131" i="2"/>
  <c r="G242" i="2"/>
  <c r="Y148" i="1"/>
  <c r="Y139" i="1"/>
  <c r="Y146" i="1" s="1"/>
  <c r="Y149" i="1"/>
  <c r="L234" i="1"/>
  <c r="M233" i="1"/>
  <c r="Z138" i="1"/>
  <c r="AA137" i="1"/>
  <c r="P195" i="2"/>
  <c r="P187" i="2"/>
  <c r="P196" i="2"/>
  <c r="P197" i="2"/>
  <c r="P194" i="2"/>
  <c r="U155" i="2"/>
  <c r="U165" i="2" s="1"/>
  <c r="U164" i="2"/>
  <c r="Y130" i="2"/>
  <c r="Z123" i="2"/>
  <c r="Z131" i="2" s="1"/>
  <c r="G244" i="2"/>
  <c r="P196" i="1"/>
  <c r="AD106" i="1"/>
  <c r="AE105" i="1"/>
  <c r="O202" i="2"/>
  <c r="P201" i="2"/>
  <c r="AC107" i="1"/>
  <c r="AC116" i="1" s="1"/>
  <c r="T162" i="2"/>
  <c r="R179" i="2"/>
  <c r="T170" i="2"/>
  <c r="U169" i="2"/>
  <c r="V146" i="2"/>
  <c r="AE83" i="2"/>
  <c r="AA122" i="2"/>
  <c r="AB121" i="2"/>
  <c r="AE100" i="1"/>
  <c r="AE91" i="1"/>
  <c r="AE99" i="1"/>
  <c r="AE101" i="1"/>
  <c r="AE98" i="1"/>
  <c r="J249" i="1"/>
  <c r="I250" i="1"/>
  <c r="U169" i="1"/>
  <c r="T170" i="1"/>
  <c r="V155" i="1"/>
  <c r="V165" i="1" s="1"/>
  <c r="U163" i="1"/>
  <c r="AG89" i="1"/>
  <c r="AG90" i="1" s="1"/>
  <c r="AF90" i="1"/>
  <c r="C296" i="1"/>
  <c r="C295" i="1"/>
  <c r="C307" i="1"/>
  <c r="C306" i="1"/>
  <c r="C299" i="1"/>
  <c r="D295" i="1"/>
  <c r="N203" i="2"/>
  <c r="N210" i="2" s="1"/>
  <c r="N212" i="2"/>
  <c r="N211" i="2"/>
  <c r="N213" i="2"/>
  <c r="S171" i="2"/>
  <c r="S181" i="2" s="1"/>
  <c r="S180" i="2"/>
  <c r="AB115" i="1"/>
  <c r="AL81" i="1"/>
  <c r="AI81" i="1"/>
  <c r="AJ81" i="1" s="1"/>
  <c r="AI78" i="1"/>
  <c r="AJ77" i="1" s="1"/>
  <c r="AI80" i="1"/>
  <c r="T165" i="2"/>
  <c r="AF89" i="2"/>
  <c r="AE90" i="2"/>
  <c r="W139" i="2"/>
  <c r="W147" i="2" s="1"/>
  <c r="W148" i="2"/>
  <c r="W149" i="2"/>
  <c r="W146" i="2"/>
  <c r="S179" i="1"/>
  <c r="S171" i="1"/>
  <c r="S180" i="1"/>
  <c r="S181" i="1"/>
  <c r="S178" i="1"/>
  <c r="W154" i="1"/>
  <c r="X153" i="1"/>
  <c r="AE82" i="2"/>
  <c r="D282" i="1"/>
  <c r="E281" i="1"/>
  <c r="R185" i="2"/>
  <c r="Q186" i="2"/>
  <c r="U162" i="1"/>
  <c r="F266" i="1"/>
  <c r="G265" i="1"/>
  <c r="M219" i="1"/>
  <c r="M228" i="1" s="1"/>
  <c r="M227" i="1"/>
  <c r="G249" i="2"/>
  <c r="F250" i="2"/>
  <c r="AD91" i="2"/>
  <c r="AD101" i="2" s="1"/>
  <c r="AD98" i="2"/>
  <c r="X138" i="2"/>
  <c r="Y137" i="2"/>
  <c r="AE85" i="2"/>
  <c r="S185" i="1"/>
  <c r="R186" i="1"/>
  <c r="G261" i="1"/>
  <c r="AB114" i="1"/>
  <c r="AI85" i="1"/>
  <c r="AA123" i="1"/>
  <c r="AA130" i="1" s="1"/>
  <c r="AA131" i="1"/>
  <c r="H242" i="2"/>
  <c r="H245" i="2"/>
  <c r="H244" i="2"/>
  <c r="H235" i="2"/>
  <c r="H243" i="2" s="1"/>
  <c r="AG74" i="2"/>
  <c r="Q201" i="1"/>
  <c r="P202" i="1"/>
  <c r="D261" i="2"/>
  <c r="U165" i="1"/>
  <c r="K235" i="1"/>
  <c r="K244" i="1" s="1"/>
  <c r="Q195" i="1"/>
  <c r="Q187" i="1"/>
  <c r="Q197" i="1" s="1"/>
  <c r="AI82" i="1"/>
  <c r="AF75" i="2"/>
  <c r="AF83" i="2" s="1"/>
  <c r="AI74" i="1"/>
  <c r="AC121" i="1"/>
  <c r="AB122" i="1"/>
  <c r="I234" i="2"/>
  <c r="J233" i="2"/>
  <c r="O203" i="1"/>
  <c r="O210" i="1" s="1"/>
  <c r="O212" i="1"/>
  <c r="O213" i="1"/>
  <c r="H251" i="1"/>
  <c r="H261" i="1" s="1"/>
  <c r="D258" i="2"/>
  <c r="V163" i="1" l="1"/>
  <c r="E282" i="1"/>
  <c r="F281" i="1"/>
  <c r="D283" i="1"/>
  <c r="D292" i="1" s="1"/>
  <c r="D290" i="1"/>
  <c r="M226" i="1"/>
  <c r="S179" i="2"/>
  <c r="C309" i="1"/>
  <c r="V164" i="1"/>
  <c r="AC114" i="1"/>
  <c r="Z130" i="2"/>
  <c r="Y147" i="1"/>
  <c r="L228" i="2"/>
  <c r="L227" i="2"/>
  <c r="L219" i="2"/>
  <c r="L229" i="2" s="1"/>
  <c r="L226" i="2"/>
  <c r="T179" i="2"/>
  <c r="T171" i="2"/>
  <c r="T181" i="2" s="1"/>
  <c r="K242" i="1"/>
  <c r="M229" i="1"/>
  <c r="S178" i="2"/>
  <c r="V162" i="1"/>
  <c r="Z133" i="2"/>
  <c r="N217" i="2"/>
  <c r="M218" i="2"/>
  <c r="AC107" i="2"/>
  <c r="AC116" i="2" s="1"/>
  <c r="AF85" i="2"/>
  <c r="Z137" i="2"/>
  <c r="Y138" i="2"/>
  <c r="AA133" i="1"/>
  <c r="X139" i="2"/>
  <c r="X148" i="2" s="1"/>
  <c r="W165" i="1"/>
  <c r="W162" i="1"/>
  <c r="W163" i="1"/>
  <c r="W164" i="1"/>
  <c r="W155" i="1"/>
  <c r="AG89" i="2"/>
  <c r="AF90" i="2"/>
  <c r="C297" i="1"/>
  <c r="AC117" i="1"/>
  <c r="Z132" i="2"/>
  <c r="AD106" i="2"/>
  <c r="AE105" i="2"/>
  <c r="K228" i="2"/>
  <c r="T171" i="1"/>
  <c r="T178" i="1" s="1"/>
  <c r="T179" i="1"/>
  <c r="T180" i="1"/>
  <c r="W154" i="2"/>
  <c r="X153" i="2"/>
  <c r="R194" i="1"/>
  <c r="R195" i="1"/>
  <c r="R187" i="1"/>
  <c r="R197" i="1" s="1"/>
  <c r="R196" i="1"/>
  <c r="AD115" i="1"/>
  <c r="AD116" i="1"/>
  <c r="AD117" i="1"/>
  <c r="AD107" i="1"/>
  <c r="AD114" i="1" s="1"/>
  <c r="S186" i="1"/>
  <c r="T185" i="1"/>
  <c r="AC122" i="1"/>
  <c r="AD121" i="1"/>
  <c r="Q194" i="1"/>
  <c r="R201" i="1"/>
  <c r="Q202" i="1"/>
  <c r="AA132" i="1"/>
  <c r="AD100" i="2"/>
  <c r="F277" i="1"/>
  <c r="F267" i="1"/>
  <c r="F275" i="1"/>
  <c r="F276" i="1"/>
  <c r="C308" i="1"/>
  <c r="V169" i="1"/>
  <c r="U170" i="1"/>
  <c r="AC121" i="2"/>
  <c r="AB122" i="2"/>
  <c r="AC115" i="1"/>
  <c r="AA138" i="1"/>
  <c r="AB137" i="1"/>
  <c r="V164" i="2"/>
  <c r="V155" i="2"/>
  <c r="V163" i="2" s="1"/>
  <c r="V162" i="2"/>
  <c r="O218" i="1"/>
  <c r="P217" i="1"/>
  <c r="K249" i="1"/>
  <c r="J250" i="1"/>
  <c r="K245" i="1"/>
  <c r="AE101" i="2"/>
  <c r="AE99" i="2"/>
  <c r="AE91" i="2"/>
  <c r="AE100" i="2" s="1"/>
  <c r="AE98" i="2"/>
  <c r="AA123" i="2"/>
  <c r="AA131" i="2" s="1"/>
  <c r="AA130" i="2"/>
  <c r="Z139" i="1"/>
  <c r="Z147" i="1" s="1"/>
  <c r="Z149" i="1"/>
  <c r="Z146" i="1"/>
  <c r="C283" i="2"/>
  <c r="C280" i="2"/>
  <c r="C279" i="2"/>
  <c r="C293" i="2"/>
  <c r="C292" i="2"/>
  <c r="C291" i="2"/>
  <c r="C290" i="2"/>
  <c r="D279" i="2"/>
  <c r="N229" i="1"/>
  <c r="N226" i="1"/>
  <c r="N219" i="1"/>
  <c r="N227" i="1"/>
  <c r="N228" i="1"/>
  <c r="G250" i="2"/>
  <c r="H249" i="2"/>
  <c r="H258" i="1"/>
  <c r="Q196" i="1"/>
  <c r="AF91" i="1"/>
  <c r="AF98" i="1" s="1"/>
  <c r="AF99" i="1"/>
  <c r="AF101" i="1"/>
  <c r="P202" i="2"/>
  <c r="Q201" i="2"/>
  <c r="U163" i="2"/>
  <c r="N233" i="1"/>
  <c r="M234" i="1"/>
  <c r="D266" i="2"/>
  <c r="E265" i="2"/>
  <c r="AF82" i="2"/>
  <c r="AB132" i="1"/>
  <c r="AB130" i="1"/>
  <c r="AB123" i="1"/>
  <c r="AB133" i="1"/>
  <c r="AB131" i="1"/>
  <c r="G266" i="1"/>
  <c r="H265" i="1"/>
  <c r="H260" i="1"/>
  <c r="H259" i="1"/>
  <c r="AG75" i="2"/>
  <c r="AI74" i="2" s="1"/>
  <c r="AI76" i="2"/>
  <c r="AD99" i="2"/>
  <c r="K243" i="1"/>
  <c r="Q187" i="2"/>
  <c r="Q196" i="2"/>
  <c r="Q197" i="2"/>
  <c r="Q194" i="2"/>
  <c r="Q195" i="2"/>
  <c r="AG101" i="1"/>
  <c r="AG99" i="1"/>
  <c r="AG98" i="1"/>
  <c r="AG100" i="1"/>
  <c r="AG91" i="1"/>
  <c r="AI92" i="1"/>
  <c r="O203" i="2"/>
  <c r="O213" i="2" s="1"/>
  <c r="O212" i="2"/>
  <c r="U162" i="2"/>
  <c r="L244" i="1"/>
  <c r="L245" i="1"/>
  <c r="L243" i="1"/>
  <c r="L242" i="1"/>
  <c r="L235" i="1"/>
  <c r="O211" i="1"/>
  <c r="AF84" i="2"/>
  <c r="J234" i="2"/>
  <c r="K233" i="2"/>
  <c r="X154" i="1"/>
  <c r="Y153" i="1"/>
  <c r="I243" i="2"/>
  <c r="I242" i="2"/>
  <c r="I245" i="2"/>
  <c r="I244" i="2"/>
  <c r="I235" i="2"/>
  <c r="P203" i="1"/>
  <c r="P211" i="1" s="1"/>
  <c r="P210" i="1"/>
  <c r="F251" i="2"/>
  <c r="F259" i="2" s="1"/>
  <c r="S185" i="2"/>
  <c r="R186" i="2"/>
  <c r="I251" i="1"/>
  <c r="I258" i="1" s="1"/>
  <c r="I261" i="1"/>
  <c r="I259" i="1"/>
  <c r="I260" i="1"/>
  <c r="U170" i="2"/>
  <c r="V169" i="2"/>
  <c r="AE106" i="1"/>
  <c r="AF105" i="1"/>
  <c r="AI99" i="1" l="1"/>
  <c r="F260" i="2"/>
  <c r="AI101" i="1"/>
  <c r="AG82" i="2"/>
  <c r="AI82" i="2" s="1"/>
  <c r="J251" i="1"/>
  <c r="J259" i="1" s="1"/>
  <c r="J258" i="1"/>
  <c r="J261" i="1"/>
  <c r="AB123" i="2"/>
  <c r="AB132" i="2" s="1"/>
  <c r="Q203" i="1"/>
  <c r="Q211" i="1" s="1"/>
  <c r="Q213" i="1"/>
  <c r="F282" i="1"/>
  <c r="G281" i="1"/>
  <c r="AG83" i="2"/>
  <c r="AI83" i="2" s="1"/>
  <c r="AF100" i="1"/>
  <c r="Z148" i="1"/>
  <c r="V170" i="2"/>
  <c r="W169" i="2"/>
  <c r="F258" i="2"/>
  <c r="Y154" i="1"/>
  <c r="Z153" i="1"/>
  <c r="AG85" i="2"/>
  <c r="AI85" i="2" s="1"/>
  <c r="E266" i="2"/>
  <c r="F265" i="2"/>
  <c r="AA132" i="2"/>
  <c r="L249" i="1"/>
  <c r="K250" i="1"/>
  <c r="AD121" i="2"/>
  <c r="AC122" i="2"/>
  <c r="S201" i="1"/>
  <c r="R202" i="1"/>
  <c r="AE106" i="2"/>
  <c r="AF105" i="2"/>
  <c r="X147" i="2"/>
  <c r="AC114" i="2"/>
  <c r="T180" i="2"/>
  <c r="E291" i="1"/>
  <c r="E283" i="1"/>
  <c r="E292" i="1" s="1"/>
  <c r="E290" i="1"/>
  <c r="E293" i="1"/>
  <c r="T185" i="2"/>
  <c r="S186" i="2"/>
  <c r="AB138" i="1"/>
  <c r="AC137" i="1"/>
  <c r="AI98" i="1"/>
  <c r="AD117" i="2"/>
  <c r="AD114" i="2"/>
  <c r="AD107" i="2"/>
  <c r="AD115" i="2" s="1"/>
  <c r="U179" i="2"/>
  <c r="U171" i="2"/>
  <c r="U180" i="2" s="1"/>
  <c r="U181" i="2"/>
  <c r="U178" i="2"/>
  <c r="X165" i="1"/>
  <c r="X162" i="1"/>
  <c r="X163" i="1"/>
  <c r="X164" i="1"/>
  <c r="X155" i="1"/>
  <c r="D275" i="2"/>
  <c r="D267" i="2"/>
  <c r="D277" i="2" s="1"/>
  <c r="P218" i="1"/>
  <c r="Q217" i="1"/>
  <c r="AA133" i="2"/>
  <c r="O219" i="1"/>
  <c r="O229" i="1" s="1"/>
  <c r="O228" i="1"/>
  <c r="W169" i="1"/>
  <c r="V170" i="1"/>
  <c r="AE121" i="1"/>
  <c r="AD122" i="1"/>
  <c r="X146" i="2"/>
  <c r="AC117" i="2"/>
  <c r="AG84" i="2"/>
  <c r="AI84" i="2" s="1"/>
  <c r="Z138" i="2"/>
  <c r="AA137" i="2"/>
  <c r="AF106" i="1"/>
  <c r="AG105" i="1"/>
  <c r="AG106" i="1" s="1"/>
  <c r="AE115" i="1"/>
  <c r="AE107" i="1"/>
  <c r="AE116" i="1"/>
  <c r="AE117" i="1"/>
  <c r="AE114" i="1"/>
  <c r="F261" i="2"/>
  <c r="AC123" i="1"/>
  <c r="AC133" i="1" s="1"/>
  <c r="X149" i="2"/>
  <c r="AC115" i="2"/>
  <c r="T178" i="2"/>
  <c r="U171" i="1"/>
  <c r="U178" i="1" s="1"/>
  <c r="U180" i="1"/>
  <c r="M243" i="1"/>
  <c r="M242" i="1"/>
  <c r="M235" i="1"/>
  <c r="M244" i="1" s="1"/>
  <c r="P213" i="1"/>
  <c r="J235" i="2"/>
  <c r="J243" i="2" s="1"/>
  <c r="O211" i="2"/>
  <c r="I265" i="1"/>
  <c r="H266" i="1"/>
  <c r="N234" i="1"/>
  <c r="O233" i="1"/>
  <c r="I249" i="2"/>
  <c r="H250" i="2"/>
  <c r="P212" i="1"/>
  <c r="O210" i="2"/>
  <c r="G277" i="1"/>
  <c r="G267" i="1"/>
  <c r="G274" i="1" s="1"/>
  <c r="G276" i="1"/>
  <c r="G251" i="2"/>
  <c r="G259" i="2" s="1"/>
  <c r="C281" i="2"/>
  <c r="T186" i="1"/>
  <c r="U185" i="1"/>
  <c r="Y153" i="2"/>
  <c r="X154" i="2"/>
  <c r="D297" i="1"/>
  <c r="C314" i="1"/>
  <c r="AI100" i="1"/>
  <c r="AA139" i="1"/>
  <c r="AA149" i="1" s="1"/>
  <c r="AA146" i="1"/>
  <c r="AA148" i="1"/>
  <c r="AA147" i="1"/>
  <c r="Q202" i="2"/>
  <c r="R201" i="2"/>
  <c r="S187" i="1"/>
  <c r="S197" i="1" s="1"/>
  <c r="W155" i="2"/>
  <c r="W165" i="2" s="1"/>
  <c r="W163" i="2"/>
  <c r="AF99" i="2"/>
  <c r="AF91" i="2"/>
  <c r="AF100" i="2"/>
  <c r="AF101" i="2"/>
  <c r="AF98" i="2"/>
  <c r="M219" i="2"/>
  <c r="M228" i="2" s="1"/>
  <c r="M226" i="2"/>
  <c r="M227" i="2"/>
  <c r="Y148" i="2"/>
  <c r="Y139" i="2"/>
  <c r="Y149" i="2" s="1"/>
  <c r="K234" i="2"/>
  <c r="L233" i="2"/>
  <c r="AI97" i="1"/>
  <c r="AJ97" i="1" s="1"/>
  <c r="AL97" i="1"/>
  <c r="AI94" i="1"/>
  <c r="AJ93" i="1" s="1"/>
  <c r="AI96" i="1"/>
  <c r="P211" i="2"/>
  <c r="P213" i="2"/>
  <c r="P203" i="2"/>
  <c r="P210" i="2" s="1"/>
  <c r="P212" i="2"/>
  <c r="V165" i="2"/>
  <c r="T181" i="1"/>
  <c r="AG90" i="2"/>
  <c r="N218" i="2"/>
  <c r="O217" i="2"/>
  <c r="D291" i="1"/>
  <c r="R187" i="2"/>
  <c r="R196" i="2" s="1"/>
  <c r="R194" i="2"/>
  <c r="R195" i="2"/>
  <c r="AI90" i="1"/>
  <c r="AI81" i="2"/>
  <c r="AJ81" i="2" s="1"/>
  <c r="AL81" i="2"/>
  <c r="AI78" i="2"/>
  <c r="AJ77" i="2" s="1"/>
  <c r="AI80" i="2"/>
  <c r="F274" i="1"/>
  <c r="D293" i="1"/>
  <c r="C298" i="2" l="1"/>
  <c r="D281" i="2"/>
  <c r="J245" i="2"/>
  <c r="F283" i="1"/>
  <c r="F290" i="1"/>
  <c r="F293" i="1"/>
  <c r="J242" i="2"/>
  <c r="AD123" i="1"/>
  <c r="AD132" i="1" s="1"/>
  <c r="AD133" i="1"/>
  <c r="P219" i="1"/>
  <c r="P229" i="1" s="1"/>
  <c r="P228" i="1"/>
  <c r="AD137" i="1"/>
  <c r="AC138" i="1"/>
  <c r="AF106" i="2"/>
  <c r="AG105" i="2"/>
  <c r="P217" i="2"/>
  <c r="O218" i="2"/>
  <c r="M229" i="2"/>
  <c r="W164" i="2"/>
  <c r="G261" i="2"/>
  <c r="H261" i="2"/>
  <c r="H258" i="2"/>
  <c r="H259" i="2"/>
  <c r="H260" i="2"/>
  <c r="H251" i="2"/>
  <c r="AE122" i="1"/>
  <c r="AF121" i="1"/>
  <c r="AB139" i="1"/>
  <c r="AB149" i="1" s="1"/>
  <c r="AE107" i="2"/>
  <c r="AE115" i="2" s="1"/>
  <c r="AA153" i="1"/>
  <c r="Z154" i="1"/>
  <c r="Q210" i="1"/>
  <c r="J260" i="1"/>
  <c r="T187" i="1"/>
  <c r="T197" i="1" s="1"/>
  <c r="T196" i="1"/>
  <c r="AG101" i="2"/>
  <c r="AI101" i="2" s="1"/>
  <c r="AG91" i="2"/>
  <c r="AI90" i="2" s="1"/>
  <c r="AG99" i="2"/>
  <c r="AI99" i="2" s="1"/>
  <c r="AI92" i="2"/>
  <c r="S196" i="1"/>
  <c r="G258" i="2"/>
  <c r="I250" i="2"/>
  <c r="J249" i="2"/>
  <c r="V180" i="1"/>
  <c r="V179" i="1"/>
  <c r="V178" i="1"/>
  <c r="V181" i="1"/>
  <c r="V171" i="1"/>
  <c r="S197" i="2"/>
  <c r="S194" i="2"/>
  <c r="S187" i="2"/>
  <c r="S196" i="2" s="1"/>
  <c r="S195" i="2"/>
  <c r="R203" i="1"/>
  <c r="R212" i="1"/>
  <c r="R210" i="1"/>
  <c r="R211" i="1"/>
  <c r="R213" i="1"/>
  <c r="Y165" i="1"/>
  <c r="Y155" i="1"/>
  <c r="Y162" i="1" s="1"/>
  <c r="Q212" i="1"/>
  <c r="J244" i="2"/>
  <c r="W162" i="2"/>
  <c r="X169" i="1"/>
  <c r="W170" i="1"/>
  <c r="U185" i="2"/>
  <c r="T186" i="2"/>
  <c r="T201" i="1"/>
  <c r="S202" i="1"/>
  <c r="S195" i="1"/>
  <c r="AG107" i="1"/>
  <c r="AI106" i="1" s="1"/>
  <c r="AG116" i="1"/>
  <c r="AI116" i="1" s="1"/>
  <c r="AG117" i="1"/>
  <c r="AI117" i="1" s="1"/>
  <c r="AG114" i="1"/>
  <c r="AI114" i="1" s="1"/>
  <c r="AG115" i="1"/>
  <c r="AI115" i="1" s="1"/>
  <c r="AI108" i="1"/>
  <c r="AC123" i="2"/>
  <c r="AC131" i="2" s="1"/>
  <c r="AC132" i="2"/>
  <c r="AC130" i="2"/>
  <c r="X169" i="2"/>
  <c r="W170" i="2"/>
  <c r="O234" i="1"/>
  <c r="P233" i="1"/>
  <c r="M245" i="1"/>
  <c r="AF115" i="1"/>
  <c r="AF107" i="1"/>
  <c r="AF116" i="1"/>
  <c r="AF117" i="1"/>
  <c r="AF114" i="1"/>
  <c r="D276" i="2"/>
  <c r="AE121" i="2"/>
  <c r="AD122" i="2"/>
  <c r="V171" i="2"/>
  <c r="V178" i="2" s="1"/>
  <c r="V180" i="2"/>
  <c r="V181" i="2"/>
  <c r="AB130" i="2"/>
  <c r="G260" i="2"/>
  <c r="C315" i="1"/>
  <c r="C312" i="1"/>
  <c r="C325" i="1"/>
  <c r="D311" i="1"/>
  <c r="C311" i="1"/>
  <c r="C313" i="1" s="1"/>
  <c r="C324" i="1"/>
  <c r="C322" i="1"/>
  <c r="S194" i="1"/>
  <c r="H274" i="1"/>
  <c r="H267" i="1"/>
  <c r="H275" i="1" s="1"/>
  <c r="Y147" i="2"/>
  <c r="AC130" i="1"/>
  <c r="AA138" i="2"/>
  <c r="AB137" i="2"/>
  <c r="O227" i="1"/>
  <c r="D274" i="2"/>
  <c r="K251" i="1"/>
  <c r="K260" i="1" s="1"/>
  <c r="AB133" i="2"/>
  <c r="G265" i="2"/>
  <c r="F266" i="2"/>
  <c r="U179" i="1"/>
  <c r="Q218" i="1"/>
  <c r="R217" i="1"/>
  <c r="E267" i="2"/>
  <c r="E277" i="2" s="1"/>
  <c r="L234" i="2"/>
  <c r="M233" i="2"/>
  <c r="K235" i="2"/>
  <c r="K243" i="2" s="1"/>
  <c r="N235" i="1"/>
  <c r="N245" i="1" s="1"/>
  <c r="D298" i="1"/>
  <c r="E297" i="1"/>
  <c r="AC131" i="1"/>
  <c r="R197" i="2"/>
  <c r="X164" i="2"/>
  <c r="X165" i="2"/>
  <c r="X163" i="2"/>
  <c r="X155" i="2"/>
  <c r="X162" i="2" s="1"/>
  <c r="I266" i="1"/>
  <c r="J265" i="1"/>
  <c r="Y146" i="2"/>
  <c r="R202" i="2"/>
  <c r="S201" i="2"/>
  <c r="Z153" i="2"/>
  <c r="Y154" i="2"/>
  <c r="G275" i="1"/>
  <c r="U181" i="1"/>
  <c r="AC132" i="1"/>
  <c r="Z139" i="2"/>
  <c r="Z149" i="2" s="1"/>
  <c r="O226" i="1"/>
  <c r="AD116" i="2"/>
  <c r="M249" i="1"/>
  <c r="L250" i="1"/>
  <c r="AB131" i="2"/>
  <c r="G282" i="1"/>
  <c r="H281" i="1"/>
  <c r="N219" i="2"/>
  <c r="N228" i="2" s="1"/>
  <c r="N229" i="2"/>
  <c r="N227" i="2"/>
  <c r="N226" i="2"/>
  <c r="Q203" i="2"/>
  <c r="Q213" i="2" s="1"/>
  <c r="U186" i="1"/>
  <c r="V185" i="1"/>
  <c r="AE137" i="1" l="1"/>
  <c r="AD138" i="1"/>
  <c r="C330" i="1"/>
  <c r="D313" i="1"/>
  <c r="J250" i="2"/>
  <c r="K249" i="2"/>
  <c r="AE117" i="2"/>
  <c r="AE116" i="2"/>
  <c r="Q210" i="2"/>
  <c r="P234" i="1"/>
  <c r="Q233" i="1"/>
  <c r="L251" i="1"/>
  <c r="L259" i="1" s="1"/>
  <c r="L261" i="1"/>
  <c r="L258" i="1"/>
  <c r="Y169" i="1"/>
  <c r="X170" i="1"/>
  <c r="I251" i="2"/>
  <c r="I261" i="2" s="1"/>
  <c r="I258" i="2"/>
  <c r="I259" i="2"/>
  <c r="I260" i="2"/>
  <c r="T195" i="1"/>
  <c r="P227" i="1"/>
  <c r="F292" i="1"/>
  <c r="Q229" i="1"/>
  <c r="Q226" i="1"/>
  <c r="Q219" i="1"/>
  <c r="Q227" i="1" s="1"/>
  <c r="AA153" i="2"/>
  <c r="Z154" i="2"/>
  <c r="M234" i="2"/>
  <c r="N233" i="2"/>
  <c r="L235" i="2"/>
  <c r="L242" i="2" s="1"/>
  <c r="T194" i="1"/>
  <c r="AB147" i="1"/>
  <c r="P226" i="1"/>
  <c r="F291" i="1"/>
  <c r="K244" i="2"/>
  <c r="AA139" i="2"/>
  <c r="AA149" i="2" s="1"/>
  <c r="AA148" i="2"/>
  <c r="Q212" i="2"/>
  <c r="K245" i="2"/>
  <c r="W179" i="2"/>
  <c r="W171" i="2"/>
  <c r="W180" i="2"/>
  <c r="W178" i="2"/>
  <c r="W181" i="2"/>
  <c r="Q211" i="2"/>
  <c r="S202" i="2"/>
  <c r="T201" i="2"/>
  <c r="Z148" i="2"/>
  <c r="AC133" i="2"/>
  <c r="AB148" i="1"/>
  <c r="Y164" i="2"/>
  <c r="Y155" i="2"/>
  <c r="Y165" i="2" s="1"/>
  <c r="AL97" i="2"/>
  <c r="AI97" i="2"/>
  <c r="AJ97" i="2" s="1"/>
  <c r="AI94" i="2"/>
  <c r="AJ93" i="2" s="1"/>
  <c r="AI96" i="2"/>
  <c r="AB146" i="1"/>
  <c r="D282" i="2"/>
  <c r="E281" i="2"/>
  <c r="AE114" i="2"/>
  <c r="AF121" i="2"/>
  <c r="AE122" i="2"/>
  <c r="N242" i="1"/>
  <c r="E274" i="2"/>
  <c r="K259" i="1"/>
  <c r="N243" i="1"/>
  <c r="S203" i="1"/>
  <c r="S212" i="1"/>
  <c r="S213" i="1"/>
  <c r="S210" i="1"/>
  <c r="S211" i="1"/>
  <c r="O219" i="2"/>
  <c r="O228" i="2" s="1"/>
  <c r="O227" i="2"/>
  <c r="C299" i="2"/>
  <c r="C309" i="2" s="1"/>
  <c r="C296" i="2"/>
  <c r="C295" i="2"/>
  <c r="D295" i="2"/>
  <c r="G283" i="1"/>
  <c r="G291" i="1" s="1"/>
  <c r="G290" i="1"/>
  <c r="G293" i="1"/>
  <c r="G292" i="1"/>
  <c r="AC139" i="1"/>
  <c r="AC148" i="1" s="1"/>
  <c r="W171" i="1"/>
  <c r="W180" i="1"/>
  <c r="W181" i="1"/>
  <c r="W178" i="1"/>
  <c r="W179" i="1"/>
  <c r="F267" i="2"/>
  <c r="F274" i="2" s="1"/>
  <c r="AD123" i="2"/>
  <c r="AD132" i="2" s="1"/>
  <c r="R203" i="2"/>
  <c r="R211" i="2" s="1"/>
  <c r="R213" i="2"/>
  <c r="R212" i="2"/>
  <c r="R210" i="2"/>
  <c r="J266" i="1"/>
  <c r="K265" i="1"/>
  <c r="Z147" i="2"/>
  <c r="I275" i="1"/>
  <c r="I267" i="1"/>
  <c r="I276" i="1"/>
  <c r="I274" i="1"/>
  <c r="I277" i="1"/>
  <c r="E275" i="2"/>
  <c r="K258" i="1"/>
  <c r="H277" i="1"/>
  <c r="C323" i="1"/>
  <c r="Y164" i="1"/>
  <c r="N244" i="1"/>
  <c r="U201" i="1"/>
  <c r="T202" i="1"/>
  <c r="Y163" i="1"/>
  <c r="AG98" i="2"/>
  <c r="AI98" i="2" s="1"/>
  <c r="Z155" i="1"/>
  <c r="Z165" i="1" s="1"/>
  <c r="AF122" i="1"/>
  <c r="AG121" i="1"/>
  <c r="AG122" i="1" s="1"/>
  <c r="Q217" i="2"/>
  <c r="P218" i="2"/>
  <c r="AD131" i="1"/>
  <c r="AB138" i="2"/>
  <c r="AC137" i="2"/>
  <c r="K242" i="2"/>
  <c r="O243" i="1"/>
  <c r="O244" i="1"/>
  <c r="O245" i="1"/>
  <c r="O242" i="1"/>
  <c r="O235" i="1"/>
  <c r="M250" i="1"/>
  <c r="N249" i="1"/>
  <c r="G266" i="2"/>
  <c r="H265" i="2"/>
  <c r="V179" i="2"/>
  <c r="E298" i="1"/>
  <c r="F297" i="1"/>
  <c r="X170" i="2"/>
  <c r="Y169" i="2"/>
  <c r="D309" i="1"/>
  <c r="D306" i="1"/>
  <c r="D299" i="1"/>
  <c r="Z146" i="2"/>
  <c r="E276" i="2"/>
  <c r="K261" i="1"/>
  <c r="H276" i="1"/>
  <c r="W185" i="1"/>
  <c r="V186" i="1"/>
  <c r="T196" i="2"/>
  <c r="T197" i="2"/>
  <c r="T187" i="2"/>
  <c r="T194" i="2" s="1"/>
  <c r="T195" i="2"/>
  <c r="AG100" i="2"/>
  <c r="AI100" i="2" s="1"/>
  <c r="AA154" i="1"/>
  <c r="AB153" i="1"/>
  <c r="AE123" i="1"/>
  <c r="AE133" i="1" s="1"/>
  <c r="AG106" i="2"/>
  <c r="AD130" i="1"/>
  <c r="U195" i="1"/>
  <c r="U187" i="1"/>
  <c r="U194" i="1" s="1"/>
  <c r="U196" i="1"/>
  <c r="H282" i="1"/>
  <c r="I281" i="1"/>
  <c r="R218" i="1"/>
  <c r="S217" i="1"/>
  <c r="AL113" i="1"/>
  <c r="AI113" i="1"/>
  <c r="AJ113" i="1" s="1"/>
  <c r="AI110" i="1"/>
  <c r="AJ109" i="1" s="1"/>
  <c r="AI112" i="1"/>
  <c r="U186" i="2"/>
  <c r="V185" i="2"/>
  <c r="AF107" i="2"/>
  <c r="AF116" i="2" s="1"/>
  <c r="AF115" i="2"/>
  <c r="AF114" i="2"/>
  <c r="AF117" i="2"/>
  <c r="L249" i="2" l="1"/>
  <c r="K250" i="2"/>
  <c r="Z164" i="1"/>
  <c r="Z169" i="2"/>
  <c r="Y170" i="2"/>
  <c r="T202" i="2"/>
  <c r="U201" i="2"/>
  <c r="L244" i="2"/>
  <c r="C338" i="1"/>
  <c r="C327" i="1"/>
  <c r="C331" i="1"/>
  <c r="C328" i="1"/>
  <c r="D327" i="1"/>
  <c r="C340" i="1"/>
  <c r="R219" i="1"/>
  <c r="R229" i="1" s="1"/>
  <c r="R226" i="1"/>
  <c r="R228" i="1"/>
  <c r="Z162" i="1"/>
  <c r="X180" i="2"/>
  <c r="X171" i="2"/>
  <c r="X179" i="2" s="1"/>
  <c r="X181" i="2"/>
  <c r="H283" i="1"/>
  <c r="H292" i="1" s="1"/>
  <c r="AE130" i="1"/>
  <c r="F298" i="1"/>
  <c r="G297" i="1"/>
  <c r="Z163" i="1"/>
  <c r="AD131" i="2"/>
  <c r="O226" i="2"/>
  <c r="AE123" i="2"/>
  <c r="AE132" i="2" s="1"/>
  <c r="AE131" i="2"/>
  <c r="AE130" i="2"/>
  <c r="S211" i="2"/>
  <c r="S203" i="2"/>
  <c r="S212" i="2"/>
  <c r="S213" i="2"/>
  <c r="S210" i="2"/>
  <c r="AA147" i="2"/>
  <c r="L245" i="2"/>
  <c r="L260" i="1"/>
  <c r="O229" i="2"/>
  <c r="AF122" i="2"/>
  <c r="AG121" i="2"/>
  <c r="AG122" i="2" s="1"/>
  <c r="AA146" i="2"/>
  <c r="N234" i="2"/>
  <c r="O233" i="2"/>
  <c r="AD148" i="1"/>
  <c r="AD147" i="1"/>
  <c r="AD139" i="1"/>
  <c r="AD149" i="1" s="1"/>
  <c r="AG107" i="2"/>
  <c r="AI106" i="2" s="1"/>
  <c r="AG115" i="2"/>
  <c r="AI115" i="2" s="1"/>
  <c r="AI108" i="2"/>
  <c r="L243" i="2"/>
  <c r="AE131" i="1"/>
  <c r="AE132" i="1"/>
  <c r="U197" i="2"/>
  <c r="U195" i="2"/>
  <c r="U187" i="2"/>
  <c r="U194" i="2" s="1"/>
  <c r="AC153" i="1"/>
  <c r="AB154" i="1"/>
  <c r="AB149" i="2"/>
  <c r="AB139" i="2"/>
  <c r="AB146" i="2" s="1"/>
  <c r="AB148" i="2"/>
  <c r="AD130" i="2"/>
  <c r="Y163" i="2"/>
  <c r="M244" i="2"/>
  <c r="M235" i="2"/>
  <c r="M245" i="2" s="1"/>
  <c r="M243" i="2"/>
  <c r="M242" i="2"/>
  <c r="R233" i="1"/>
  <c r="Q234" i="1"/>
  <c r="AE138" i="1"/>
  <c r="AF137" i="1"/>
  <c r="Z169" i="1"/>
  <c r="Y170" i="1"/>
  <c r="V195" i="1"/>
  <c r="V187" i="1"/>
  <c r="V196" i="1" s="1"/>
  <c r="V197" i="1"/>
  <c r="V194" i="1"/>
  <c r="E309" i="1"/>
  <c r="E299" i="1"/>
  <c r="E306" i="1" s="1"/>
  <c r="AA163" i="1"/>
  <c r="AA155" i="1"/>
  <c r="AA164" i="1" s="1"/>
  <c r="AA162" i="1"/>
  <c r="AA165" i="1"/>
  <c r="I265" i="2"/>
  <c r="H266" i="2"/>
  <c r="T212" i="1"/>
  <c r="T203" i="1"/>
  <c r="T213" i="1" s="1"/>
  <c r="AD133" i="2"/>
  <c r="F281" i="2"/>
  <c r="E282" i="2"/>
  <c r="Y162" i="2"/>
  <c r="Z164" i="2"/>
  <c r="Z165" i="2"/>
  <c r="Z163" i="2"/>
  <c r="Z162" i="2"/>
  <c r="Z155" i="2"/>
  <c r="P242" i="1"/>
  <c r="P235" i="1"/>
  <c r="P245" i="1" s="1"/>
  <c r="F277" i="2"/>
  <c r="V186" i="2"/>
  <c r="W185" i="2"/>
  <c r="AC138" i="2"/>
  <c r="AD137" i="2"/>
  <c r="G267" i="2"/>
  <c r="G277" i="2" s="1"/>
  <c r="P219" i="2"/>
  <c r="P229" i="2" s="1"/>
  <c r="P227" i="2"/>
  <c r="V201" i="1"/>
  <c r="U202" i="1"/>
  <c r="AC147" i="1"/>
  <c r="C306" i="2"/>
  <c r="D283" i="2"/>
  <c r="D292" i="2" s="1"/>
  <c r="D293" i="2"/>
  <c r="AB153" i="2"/>
  <c r="AA154" i="2"/>
  <c r="C307" i="2"/>
  <c r="J251" i="2"/>
  <c r="J259" i="2" s="1"/>
  <c r="J258" i="2"/>
  <c r="J260" i="2"/>
  <c r="E313" i="1"/>
  <c r="D314" i="1"/>
  <c r="J281" i="1"/>
  <c r="I282" i="1"/>
  <c r="W186" i="1"/>
  <c r="X185" i="1"/>
  <c r="N250" i="1"/>
  <c r="O249" i="1"/>
  <c r="Q218" i="2"/>
  <c r="R217" i="2"/>
  <c r="L265" i="1"/>
  <c r="K266" i="1"/>
  <c r="F275" i="2"/>
  <c r="AC146" i="1"/>
  <c r="C308" i="2"/>
  <c r="Q228" i="1"/>
  <c r="S218" i="1"/>
  <c r="T217" i="1"/>
  <c r="U197" i="1"/>
  <c r="D307" i="1"/>
  <c r="J274" i="1"/>
  <c r="J267" i="1"/>
  <c r="J275" i="1" s="1"/>
  <c r="J277" i="1"/>
  <c r="AC149" i="1"/>
  <c r="C297" i="2"/>
  <c r="M259" i="1"/>
  <c r="M251" i="1"/>
  <c r="M260" i="1" s="1"/>
  <c r="M261" i="1"/>
  <c r="M258" i="1"/>
  <c r="AG131" i="1"/>
  <c r="AG133" i="1"/>
  <c r="AG123" i="1"/>
  <c r="AI122" i="1" s="1"/>
  <c r="AG132" i="1"/>
  <c r="AI132" i="1" s="1"/>
  <c r="AG130" i="1"/>
  <c r="AI124" i="1"/>
  <c r="D308" i="1"/>
  <c r="AF123" i="1"/>
  <c r="AF130" i="1" s="1"/>
  <c r="AF132" i="1"/>
  <c r="F276" i="2"/>
  <c r="X171" i="1"/>
  <c r="X181" i="1" s="1"/>
  <c r="X179" i="1"/>
  <c r="H267" i="2" l="1"/>
  <c r="H274" i="2" s="1"/>
  <c r="AB155" i="1"/>
  <c r="AB163" i="1" s="1"/>
  <c r="AB162" i="1"/>
  <c r="C314" i="2"/>
  <c r="D297" i="2"/>
  <c r="W186" i="2"/>
  <c r="X185" i="2"/>
  <c r="I266" i="2"/>
  <c r="J265" i="2"/>
  <c r="AD153" i="1"/>
  <c r="AC154" i="1"/>
  <c r="H291" i="1"/>
  <c r="J282" i="1"/>
  <c r="K281" i="1"/>
  <c r="P228" i="2"/>
  <c r="V187" i="2"/>
  <c r="V197" i="2" s="1"/>
  <c r="AG116" i="2"/>
  <c r="AI116" i="2" s="1"/>
  <c r="AF133" i="2"/>
  <c r="AF130" i="2"/>
  <c r="AF132" i="2"/>
  <c r="AF123" i="2"/>
  <c r="AF131" i="2" s="1"/>
  <c r="AE133" i="2"/>
  <c r="H293" i="1"/>
  <c r="R227" i="1"/>
  <c r="T203" i="2"/>
  <c r="T212" i="2" s="1"/>
  <c r="T213" i="2"/>
  <c r="T210" i="2"/>
  <c r="S219" i="1"/>
  <c r="S228" i="1" s="1"/>
  <c r="AA155" i="2"/>
  <c r="AA165" i="2" s="1"/>
  <c r="AE137" i="2"/>
  <c r="AD138" i="2"/>
  <c r="S233" i="1"/>
  <c r="R234" i="1"/>
  <c r="J276" i="1"/>
  <c r="D315" i="1"/>
  <c r="D324" i="1"/>
  <c r="D325" i="1"/>
  <c r="D322" i="1"/>
  <c r="D323" i="1"/>
  <c r="D291" i="2"/>
  <c r="P226" i="2"/>
  <c r="U196" i="2"/>
  <c r="AG114" i="2"/>
  <c r="AI114" i="2" s="1"/>
  <c r="H290" i="1"/>
  <c r="Y171" i="2"/>
  <c r="Y180" i="2"/>
  <c r="Y181" i="2"/>
  <c r="Y178" i="2"/>
  <c r="Y179" i="2"/>
  <c r="F313" i="1"/>
  <c r="E314" i="1"/>
  <c r="E292" i="2"/>
  <c r="E293" i="2"/>
  <c r="E290" i="2"/>
  <c r="E291" i="2"/>
  <c r="E283" i="2"/>
  <c r="AG117" i="2"/>
  <c r="AI117" i="2" s="1"/>
  <c r="Z170" i="2"/>
  <c r="AA169" i="2"/>
  <c r="X178" i="1"/>
  <c r="M265" i="1"/>
  <c r="L266" i="1"/>
  <c r="G276" i="2"/>
  <c r="F282" i="2"/>
  <c r="G281" i="2"/>
  <c r="Y171" i="1"/>
  <c r="Y180" i="1" s="1"/>
  <c r="X178" i="2"/>
  <c r="AI130" i="1"/>
  <c r="AI133" i="1"/>
  <c r="K260" i="2"/>
  <c r="K261" i="2"/>
  <c r="K258" i="2"/>
  <c r="K251" i="2"/>
  <c r="K259" i="2" s="1"/>
  <c r="N235" i="2"/>
  <c r="N244" i="2" s="1"/>
  <c r="N243" i="2"/>
  <c r="N242" i="2"/>
  <c r="AC153" i="2"/>
  <c r="AB154" i="2"/>
  <c r="U202" i="2"/>
  <c r="V201" i="2"/>
  <c r="X180" i="1"/>
  <c r="K267" i="1"/>
  <c r="K275" i="1" s="1"/>
  <c r="K274" i="1"/>
  <c r="Q219" i="2"/>
  <c r="Q229" i="2" s="1"/>
  <c r="L250" i="2"/>
  <c r="M249" i="2"/>
  <c r="V202" i="1"/>
  <c r="W201" i="1"/>
  <c r="AL113" i="2"/>
  <c r="AI113" i="2"/>
  <c r="AJ113" i="2" s="1"/>
  <c r="AI112" i="2"/>
  <c r="AI110" i="2"/>
  <c r="AJ109" i="2" s="1"/>
  <c r="W187" i="1"/>
  <c r="W197" i="1" s="1"/>
  <c r="W196" i="1"/>
  <c r="AA169" i="1"/>
  <c r="Z170" i="1"/>
  <c r="G275" i="2"/>
  <c r="P243" i="1"/>
  <c r="J261" i="2"/>
  <c r="G274" i="2"/>
  <c r="E308" i="1"/>
  <c r="AD146" i="1"/>
  <c r="G298" i="1"/>
  <c r="H297" i="1"/>
  <c r="C341" i="1"/>
  <c r="X186" i="1"/>
  <c r="Y185" i="1"/>
  <c r="AG123" i="2"/>
  <c r="AI122" i="2" s="1"/>
  <c r="AI124" i="2"/>
  <c r="R218" i="2"/>
  <c r="S217" i="2"/>
  <c r="AF133" i="1"/>
  <c r="O250" i="1"/>
  <c r="P249" i="1"/>
  <c r="P244" i="1"/>
  <c r="T211" i="1"/>
  <c r="AF138" i="1"/>
  <c r="AG137" i="1"/>
  <c r="AG138" i="1" s="1"/>
  <c r="AF131" i="1"/>
  <c r="AI131" i="1" s="1"/>
  <c r="N251" i="1"/>
  <c r="N260" i="1"/>
  <c r="N261" i="1"/>
  <c r="N258" i="1"/>
  <c r="N259" i="1"/>
  <c r="T210" i="1"/>
  <c r="E307" i="1"/>
  <c r="AE139" i="1"/>
  <c r="AE149" i="1" s="1"/>
  <c r="AE147" i="1"/>
  <c r="AE148" i="1"/>
  <c r="AE146" i="1"/>
  <c r="AB147" i="2"/>
  <c r="F299" i="1"/>
  <c r="F309" i="1" s="1"/>
  <c r="C339" i="1"/>
  <c r="AL129" i="1"/>
  <c r="AI129" i="1"/>
  <c r="AJ129" i="1" s="1"/>
  <c r="AI126" i="1"/>
  <c r="AJ125" i="1" s="1"/>
  <c r="AI128" i="1"/>
  <c r="AC139" i="2"/>
  <c r="AC149" i="2" s="1"/>
  <c r="AC148" i="2"/>
  <c r="I283" i="1"/>
  <c r="I292" i="1"/>
  <c r="I293" i="1"/>
  <c r="I290" i="1"/>
  <c r="I291" i="1"/>
  <c r="D290" i="2"/>
  <c r="U217" i="1"/>
  <c r="T218" i="1"/>
  <c r="U203" i="1"/>
  <c r="U213" i="1" s="1"/>
  <c r="Q245" i="1"/>
  <c r="Q242" i="1"/>
  <c r="Q244" i="1"/>
  <c r="Q243" i="1"/>
  <c r="Q235" i="1"/>
  <c r="P233" i="2"/>
  <c r="O234" i="2"/>
  <c r="C329" i="1"/>
  <c r="D329" i="1" s="1"/>
  <c r="V202" i="2" l="1"/>
  <c r="W201" i="2"/>
  <c r="F293" i="2"/>
  <c r="F292" i="2"/>
  <c r="F291" i="2"/>
  <c r="F290" i="2"/>
  <c r="F283" i="2"/>
  <c r="S234" i="1"/>
  <c r="T233" i="1"/>
  <c r="Q228" i="2"/>
  <c r="L267" i="1"/>
  <c r="L276" i="1" s="1"/>
  <c r="L275" i="1"/>
  <c r="Q227" i="2"/>
  <c r="AB165" i="2"/>
  <c r="AB162" i="2"/>
  <c r="AB155" i="2"/>
  <c r="AB164" i="2" s="1"/>
  <c r="N265" i="1"/>
  <c r="M266" i="1"/>
  <c r="AE138" i="2"/>
  <c r="AF137" i="2"/>
  <c r="J266" i="2"/>
  <c r="K265" i="2"/>
  <c r="H277" i="2"/>
  <c r="AC163" i="1"/>
  <c r="AC155" i="1"/>
  <c r="AC164" i="1" s="1"/>
  <c r="AC162" i="1"/>
  <c r="AC165" i="1"/>
  <c r="W195" i="1"/>
  <c r="AG133" i="2"/>
  <c r="AI133" i="2" s="1"/>
  <c r="Q226" i="2"/>
  <c r="AD153" i="2"/>
  <c r="AC154" i="2"/>
  <c r="E315" i="1"/>
  <c r="E325" i="1" s="1"/>
  <c r="E324" i="1"/>
  <c r="I276" i="2"/>
  <c r="I267" i="2"/>
  <c r="I275" i="2" s="1"/>
  <c r="I274" i="2"/>
  <c r="H275" i="2"/>
  <c r="S227" i="1"/>
  <c r="AG132" i="2"/>
  <c r="AI132" i="2" s="1"/>
  <c r="G313" i="1"/>
  <c r="F314" i="1"/>
  <c r="AA164" i="2"/>
  <c r="T211" i="2"/>
  <c r="V196" i="2"/>
  <c r="X186" i="2"/>
  <c r="Y185" i="2"/>
  <c r="H276" i="2"/>
  <c r="AG131" i="2"/>
  <c r="AI131" i="2" s="1"/>
  <c r="U211" i="1"/>
  <c r="U210" i="1"/>
  <c r="F308" i="1"/>
  <c r="Q249" i="1"/>
  <c r="P250" i="1"/>
  <c r="Z185" i="1"/>
  <c r="Y186" i="1"/>
  <c r="K277" i="1"/>
  <c r="N245" i="2"/>
  <c r="Y179" i="1"/>
  <c r="AA163" i="2"/>
  <c r="V195" i="2"/>
  <c r="W187" i="2"/>
  <c r="W197" i="2" s="1"/>
  <c r="W196" i="2"/>
  <c r="AG139" i="1"/>
  <c r="AI138" i="1" s="1"/>
  <c r="AG148" i="1"/>
  <c r="AI148" i="1" s="1"/>
  <c r="AI140" i="1"/>
  <c r="O251" i="1"/>
  <c r="O261" i="1" s="1"/>
  <c r="O260" i="1"/>
  <c r="Z181" i="1"/>
  <c r="Z171" i="1"/>
  <c r="Z178" i="1" s="1"/>
  <c r="Z179" i="1"/>
  <c r="AB169" i="2"/>
  <c r="AA170" i="2"/>
  <c r="AA162" i="2"/>
  <c r="V194" i="2"/>
  <c r="D298" i="2"/>
  <c r="E297" i="2"/>
  <c r="R243" i="1"/>
  <c r="R242" i="1"/>
  <c r="R235" i="1"/>
  <c r="R244" i="1"/>
  <c r="R245" i="1"/>
  <c r="X187" i="1"/>
  <c r="X196" i="1" s="1"/>
  <c r="U212" i="1"/>
  <c r="F307" i="1"/>
  <c r="AA170" i="1"/>
  <c r="AB169" i="1"/>
  <c r="W202" i="1"/>
  <c r="X201" i="1"/>
  <c r="Y178" i="1"/>
  <c r="Z171" i="2"/>
  <c r="Z181" i="2" s="1"/>
  <c r="Z180" i="2"/>
  <c r="C312" i="2"/>
  <c r="C311" i="2"/>
  <c r="C315" i="2"/>
  <c r="C322" i="2" s="1"/>
  <c r="D311" i="2"/>
  <c r="C324" i="2"/>
  <c r="U203" i="2"/>
  <c r="U212" i="2"/>
  <c r="U213" i="2"/>
  <c r="U210" i="2"/>
  <c r="U211" i="2"/>
  <c r="O235" i="2"/>
  <c r="O243" i="2" s="1"/>
  <c r="O245" i="2"/>
  <c r="O242" i="2"/>
  <c r="S218" i="2"/>
  <c r="T217" i="2"/>
  <c r="V203" i="1"/>
  <c r="V213" i="1" s="1"/>
  <c r="V211" i="1"/>
  <c r="K276" i="1"/>
  <c r="Y181" i="1"/>
  <c r="S226" i="1"/>
  <c r="AB165" i="1"/>
  <c r="AL129" i="2"/>
  <c r="AI129" i="2"/>
  <c r="AJ129" i="2" s="1"/>
  <c r="AI126" i="2"/>
  <c r="AJ125" i="2" s="1"/>
  <c r="AI128" i="2"/>
  <c r="AE153" i="1"/>
  <c r="AD154" i="1"/>
  <c r="AG130" i="2"/>
  <c r="AI130" i="2" s="1"/>
  <c r="W194" i="1"/>
  <c r="M250" i="2"/>
  <c r="N249" i="2"/>
  <c r="S229" i="1"/>
  <c r="L281" i="1"/>
  <c r="K282" i="1"/>
  <c r="AB164" i="1"/>
  <c r="V217" i="1"/>
  <c r="U218" i="1"/>
  <c r="AF139" i="1"/>
  <c r="AF148" i="1"/>
  <c r="AF146" i="1"/>
  <c r="AF149" i="1"/>
  <c r="AF147" i="1"/>
  <c r="AD139" i="2"/>
  <c r="AD149" i="2" s="1"/>
  <c r="AD148" i="2"/>
  <c r="D330" i="1"/>
  <c r="E329" i="1"/>
  <c r="AC147" i="2"/>
  <c r="F306" i="1"/>
  <c r="Q233" i="2"/>
  <c r="P234" i="2"/>
  <c r="AC146" i="2"/>
  <c r="R229" i="2"/>
  <c r="R226" i="2"/>
  <c r="R219" i="2"/>
  <c r="R228" i="2" s="1"/>
  <c r="H298" i="1"/>
  <c r="I297" i="1"/>
  <c r="T219" i="1"/>
  <c r="T227" i="1" s="1"/>
  <c r="T229" i="1"/>
  <c r="T226" i="1"/>
  <c r="G309" i="1"/>
  <c r="G306" i="1"/>
  <c r="G299" i="1"/>
  <c r="G307" i="1" s="1"/>
  <c r="L251" i="2"/>
  <c r="L261" i="2" s="1"/>
  <c r="L258" i="2"/>
  <c r="G282" i="2"/>
  <c r="H281" i="2"/>
  <c r="J292" i="1"/>
  <c r="J293" i="1"/>
  <c r="J290" i="1"/>
  <c r="J283" i="1"/>
  <c r="J291" i="1" s="1"/>
  <c r="P235" i="2" l="1"/>
  <c r="P244" i="2" s="1"/>
  <c r="P245" i="2"/>
  <c r="N250" i="2"/>
  <c r="O249" i="2"/>
  <c r="C323" i="2"/>
  <c r="X202" i="1"/>
  <c r="Y201" i="1"/>
  <c r="AG147" i="1"/>
  <c r="AI147" i="1" s="1"/>
  <c r="Y186" i="2"/>
  <c r="Z185" i="2"/>
  <c r="AC155" i="2"/>
  <c r="AC163" i="2" s="1"/>
  <c r="L265" i="2"/>
  <c r="K266" i="2"/>
  <c r="M281" i="1"/>
  <c r="L282" i="1"/>
  <c r="L260" i="2"/>
  <c r="T228" i="1"/>
  <c r="R233" i="2"/>
  <c r="Q234" i="2"/>
  <c r="M251" i="2"/>
  <c r="M259" i="2" s="1"/>
  <c r="M260" i="2"/>
  <c r="M258" i="2"/>
  <c r="O244" i="2"/>
  <c r="C313" i="2"/>
  <c r="W210" i="1"/>
  <c r="W211" i="1"/>
  <c r="W203" i="1"/>
  <c r="W213" i="1" s="1"/>
  <c r="W212" i="1"/>
  <c r="Z180" i="1"/>
  <c r="AG146" i="1"/>
  <c r="AI146" i="1" s="1"/>
  <c r="X197" i="2"/>
  <c r="X194" i="2"/>
  <c r="X195" i="2"/>
  <c r="X187" i="2"/>
  <c r="X196" i="2"/>
  <c r="I277" i="2"/>
  <c r="AD154" i="2"/>
  <c r="AE153" i="2"/>
  <c r="J267" i="2"/>
  <c r="J276" i="2" s="1"/>
  <c r="W202" i="2"/>
  <c r="X201" i="2"/>
  <c r="AB170" i="1"/>
  <c r="AC169" i="1"/>
  <c r="AG149" i="1"/>
  <c r="AI149" i="1" s="1"/>
  <c r="Y187" i="1"/>
  <c r="Y195" i="1" s="1"/>
  <c r="Y197" i="1"/>
  <c r="AG137" i="2"/>
  <c r="AG138" i="2" s="1"/>
  <c r="AF138" i="2"/>
  <c r="L274" i="1"/>
  <c r="V203" i="2"/>
  <c r="V213" i="2" s="1"/>
  <c r="G283" i="2"/>
  <c r="G293" i="2" s="1"/>
  <c r="G290" i="2"/>
  <c r="C325" i="2"/>
  <c r="AA185" i="1"/>
  <c r="Z186" i="1"/>
  <c r="AE139" i="2"/>
  <c r="AE147" i="2" s="1"/>
  <c r="AE148" i="2"/>
  <c r="AE149" i="2"/>
  <c r="AE146" i="2"/>
  <c r="L277" i="1"/>
  <c r="AD155" i="1"/>
  <c r="AD165" i="1" s="1"/>
  <c r="P251" i="1"/>
  <c r="P260" i="1" s="1"/>
  <c r="P261" i="1"/>
  <c r="P259" i="1"/>
  <c r="P258" i="1"/>
  <c r="M267" i="1"/>
  <c r="M276" i="1" s="1"/>
  <c r="M274" i="1"/>
  <c r="M275" i="1"/>
  <c r="AC169" i="2"/>
  <c r="AB170" i="2"/>
  <c r="H282" i="2"/>
  <c r="I281" i="2"/>
  <c r="AA181" i="1"/>
  <c r="AA178" i="1"/>
  <c r="AA179" i="1"/>
  <c r="AA171" i="1"/>
  <c r="AA180" i="1" s="1"/>
  <c r="I298" i="1"/>
  <c r="J297" i="1"/>
  <c r="L259" i="2"/>
  <c r="AF153" i="1"/>
  <c r="AE154" i="1"/>
  <c r="W195" i="2"/>
  <c r="Q250" i="1"/>
  <c r="R249" i="1"/>
  <c r="N266" i="1"/>
  <c r="O265" i="1"/>
  <c r="AI144" i="1"/>
  <c r="AI142" i="1"/>
  <c r="AJ141" i="1" s="1"/>
  <c r="AL145" i="1"/>
  <c r="AI145" i="1"/>
  <c r="AJ145" i="1" s="1"/>
  <c r="E330" i="1"/>
  <c r="F329" i="1"/>
  <c r="U219" i="1"/>
  <c r="U227" i="1" s="1"/>
  <c r="U228" i="1"/>
  <c r="U229" i="1"/>
  <c r="U226" i="1"/>
  <c r="V212" i="1"/>
  <c r="R227" i="2"/>
  <c r="V210" i="1"/>
  <c r="W194" i="2"/>
  <c r="F324" i="1"/>
  <c r="F315" i="1"/>
  <c r="F322" i="1" s="1"/>
  <c r="E323" i="1"/>
  <c r="U233" i="1"/>
  <c r="T234" i="1"/>
  <c r="S219" i="2"/>
  <c r="S227" i="2" s="1"/>
  <c r="S228" i="2"/>
  <c r="AA171" i="2"/>
  <c r="AA180" i="2" s="1"/>
  <c r="AA179" i="2"/>
  <c r="X195" i="1"/>
  <c r="AD147" i="2"/>
  <c r="F297" i="2"/>
  <c r="E298" i="2"/>
  <c r="H299" i="1"/>
  <c r="H306" i="1" s="1"/>
  <c r="H309" i="1"/>
  <c r="D299" i="2"/>
  <c r="D308" i="2"/>
  <c r="D306" i="2"/>
  <c r="D309" i="2"/>
  <c r="D307" i="2"/>
  <c r="G308" i="1"/>
  <c r="D341" i="1"/>
  <c r="D338" i="1"/>
  <c r="D339" i="1"/>
  <c r="D331" i="1"/>
  <c r="D340" i="1" s="1"/>
  <c r="W217" i="1"/>
  <c r="V218" i="1"/>
  <c r="Z179" i="2"/>
  <c r="X194" i="1"/>
  <c r="O259" i="1"/>
  <c r="AD146" i="2"/>
  <c r="Z178" i="2"/>
  <c r="X197" i="1"/>
  <c r="O258" i="1"/>
  <c r="H313" i="1"/>
  <c r="G314" i="1"/>
  <c r="E322" i="1"/>
  <c r="AB163" i="2"/>
  <c r="S243" i="1"/>
  <c r="S235" i="1"/>
  <c r="S244" i="1" s="1"/>
  <c r="K292" i="1"/>
  <c r="K290" i="1"/>
  <c r="K293" i="1"/>
  <c r="K291" i="1"/>
  <c r="K283" i="1"/>
  <c r="T218" i="2"/>
  <c r="U217" i="2"/>
  <c r="Y201" i="2" l="1"/>
  <c r="X202" i="2"/>
  <c r="K297" i="1"/>
  <c r="J298" i="1"/>
  <c r="H307" i="1"/>
  <c r="S226" i="2"/>
  <c r="M277" i="1"/>
  <c r="AD164" i="1"/>
  <c r="G291" i="2"/>
  <c r="AG147" i="2"/>
  <c r="AG139" i="2"/>
  <c r="AG148" i="2" s="1"/>
  <c r="AI148" i="2" s="1"/>
  <c r="AG149" i="2"/>
  <c r="AG146" i="2"/>
  <c r="AI140" i="2"/>
  <c r="J277" i="2"/>
  <c r="M261" i="2"/>
  <c r="AC165" i="2"/>
  <c r="P242" i="2"/>
  <c r="W212" i="2"/>
  <c r="W213" i="2"/>
  <c r="W210" i="2"/>
  <c r="W203" i="2"/>
  <c r="W211" i="2"/>
  <c r="I299" i="1"/>
  <c r="I307" i="1" s="1"/>
  <c r="AC162" i="2"/>
  <c r="E307" i="2"/>
  <c r="E308" i="2"/>
  <c r="E309" i="2"/>
  <c r="E306" i="2"/>
  <c r="E299" i="2"/>
  <c r="S242" i="1"/>
  <c r="G297" i="2"/>
  <c r="F298" i="2"/>
  <c r="S229" i="2"/>
  <c r="G292" i="2"/>
  <c r="Y194" i="1"/>
  <c r="J275" i="2"/>
  <c r="AC164" i="2"/>
  <c r="P243" i="2"/>
  <c r="P265" i="1"/>
  <c r="O266" i="1"/>
  <c r="J274" i="2"/>
  <c r="Q235" i="2"/>
  <c r="Q245" i="2" s="1"/>
  <c r="Q242" i="2"/>
  <c r="Q244" i="2"/>
  <c r="O250" i="2"/>
  <c r="P249" i="2"/>
  <c r="U234" i="1"/>
  <c r="V233" i="1"/>
  <c r="N267" i="1"/>
  <c r="N276" i="1" s="1"/>
  <c r="Y196" i="1"/>
  <c r="S233" i="2"/>
  <c r="R234" i="2"/>
  <c r="Z186" i="2"/>
  <c r="AA185" i="2"/>
  <c r="AE154" i="2"/>
  <c r="AF153" i="2"/>
  <c r="Y187" i="2"/>
  <c r="Y195" i="2" s="1"/>
  <c r="Y196" i="2"/>
  <c r="Y197" i="2"/>
  <c r="Y194" i="2"/>
  <c r="AF139" i="2"/>
  <c r="AF147" i="2" s="1"/>
  <c r="AF148" i="2"/>
  <c r="AF146" i="2"/>
  <c r="AF149" i="2"/>
  <c r="T242" i="1"/>
  <c r="T235" i="1"/>
  <c r="T245" i="1" s="1"/>
  <c r="T243" i="1"/>
  <c r="X217" i="1"/>
  <c r="W218" i="1"/>
  <c r="Q251" i="1"/>
  <c r="Q259" i="1" s="1"/>
  <c r="Q260" i="1"/>
  <c r="Q261" i="1"/>
  <c r="Q258" i="1"/>
  <c r="V210" i="2"/>
  <c r="AD164" i="2"/>
  <c r="AD155" i="2"/>
  <c r="AD165" i="2" s="1"/>
  <c r="AD163" i="2"/>
  <c r="S245" i="1"/>
  <c r="S249" i="1"/>
  <c r="R250" i="1"/>
  <c r="J281" i="2"/>
  <c r="I282" i="2"/>
  <c r="AA178" i="2"/>
  <c r="F323" i="1"/>
  <c r="H283" i="2"/>
  <c r="H290" i="2" s="1"/>
  <c r="H292" i="2"/>
  <c r="H291" i="2"/>
  <c r="H293" i="2"/>
  <c r="L293" i="1"/>
  <c r="L291" i="1"/>
  <c r="L283" i="1"/>
  <c r="L292" i="1" s="1"/>
  <c r="L290" i="1"/>
  <c r="Y202" i="1"/>
  <c r="Z201" i="1"/>
  <c r="AD163" i="1"/>
  <c r="V219" i="1"/>
  <c r="V227" i="1" s="1"/>
  <c r="V228" i="1"/>
  <c r="V229" i="1"/>
  <c r="V226" i="1"/>
  <c r="U218" i="2"/>
  <c r="V217" i="2"/>
  <c r="V211" i="2"/>
  <c r="G315" i="1"/>
  <c r="G322" i="1" s="1"/>
  <c r="H308" i="1"/>
  <c r="AA181" i="2"/>
  <c r="G329" i="1"/>
  <c r="F330" i="1"/>
  <c r="AE155" i="1"/>
  <c r="AE164" i="1"/>
  <c r="AE163" i="1"/>
  <c r="AE165" i="1"/>
  <c r="AE162" i="1"/>
  <c r="AB171" i="2"/>
  <c r="AB181" i="2" s="1"/>
  <c r="AB179" i="2"/>
  <c r="Z187" i="1"/>
  <c r="Z196" i="1" s="1"/>
  <c r="Z195" i="1"/>
  <c r="Z197" i="1"/>
  <c r="V212" i="2"/>
  <c r="AC170" i="1"/>
  <c r="AD169" i="1"/>
  <c r="C330" i="2"/>
  <c r="D313" i="2"/>
  <c r="N281" i="1"/>
  <c r="M282" i="1"/>
  <c r="X203" i="1"/>
  <c r="X213" i="1" s="1"/>
  <c r="X212" i="1"/>
  <c r="L266" i="2"/>
  <c r="M265" i="2"/>
  <c r="N251" i="2"/>
  <c r="N260" i="2"/>
  <c r="N261" i="2"/>
  <c r="N259" i="2"/>
  <c r="N258" i="2"/>
  <c r="AD162" i="1"/>
  <c r="T219" i="2"/>
  <c r="T227" i="2" s="1"/>
  <c r="T228" i="2"/>
  <c r="H314" i="1"/>
  <c r="I313" i="1"/>
  <c r="F325" i="1"/>
  <c r="E338" i="1"/>
  <c r="E331" i="1"/>
  <c r="E341" i="1" s="1"/>
  <c r="AF154" i="1"/>
  <c r="AG153" i="1"/>
  <c r="AG154" i="1" s="1"/>
  <c r="AC170" i="2"/>
  <c r="AD169" i="2"/>
  <c r="AB185" i="1"/>
  <c r="AA186" i="1"/>
  <c r="AB180" i="1"/>
  <c r="AB171" i="1"/>
  <c r="AB178" i="1" s="1"/>
  <c r="AB181" i="1"/>
  <c r="AB179" i="1"/>
  <c r="K267" i="2"/>
  <c r="K277" i="2" s="1"/>
  <c r="K276" i="2"/>
  <c r="K274" i="2"/>
  <c r="K275" i="2"/>
  <c r="R235" i="2" l="1"/>
  <c r="R243" i="2" s="1"/>
  <c r="R245" i="2"/>
  <c r="O261" i="2"/>
  <c r="O258" i="2"/>
  <c r="O251" i="2"/>
  <c r="O259" i="2" s="1"/>
  <c r="O260" i="2"/>
  <c r="U242" i="1"/>
  <c r="U235" i="1"/>
  <c r="U243" i="1" s="1"/>
  <c r="U244" i="1"/>
  <c r="U245" i="1"/>
  <c r="AC181" i="2"/>
  <c r="AC178" i="2"/>
  <c r="AC179" i="2"/>
  <c r="AC180" i="2"/>
  <c r="AC171" i="2"/>
  <c r="AB180" i="2"/>
  <c r="G323" i="1"/>
  <c r="W219" i="1"/>
  <c r="W228" i="1"/>
  <c r="W229" i="1"/>
  <c r="W226" i="1"/>
  <c r="W227" i="1"/>
  <c r="T233" i="2"/>
  <c r="S234" i="2"/>
  <c r="AB185" i="2"/>
  <c r="AA186" i="2"/>
  <c r="Z187" i="2"/>
  <c r="Z195" i="2" s="1"/>
  <c r="Z196" i="2"/>
  <c r="Z197" i="2"/>
  <c r="Z194" i="2"/>
  <c r="N265" i="2"/>
  <c r="M266" i="2"/>
  <c r="Y217" i="1"/>
  <c r="X218" i="1"/>
  <c r="I306" i="1"/>
  <c r="AA187" i="1"/>
  <c r="AA197" i="1" s="1"/>
  <c r="AA196" i="1"/>
  <c r="AE155" i="2"/>
  <c r="AE163" i="2" s="1"/>
  <c r="AE165" i="2"/>
  <c r="AE162" i="2"/>
  <c r="D314" i="2"/>
  <c r="E313" i="2"/>
  <c r="AD170" i="1"/>
  <c r="AE169" i="1"/>
  <c r="T226" i="2"/>
  <c r="AC180" i="1"/>
  <c r="AC171" i="1"/>
  <c r="AC181" i="1" s="1"/>
  <c r="G325" i="1"/>
  <c r="T229" i="2"/>
  <c r="L275" i="2"/>
  <c r="L277" i="2"/>
  <c r="L274" i="2"/>
  <c r="L276" i="2"/>
  <c r="L267" i="2"/>
  <c r="G324" i="1"/>
  <c r="Z202" i="1"/>
  <c r="AA201" i="1"/>
  <c r="N275" i="1"/>
  <c r="Q243" i="2"/>
  <c r="F299" i="2"/>
  <c r="F306" i="2" s="1"/>
  <c r="I309" i="1"/>
  <c r="J299" i="1"/>
  <c r="J307" i="1" s="1"/>
  <c r="J313" i="1"/>
  <c r="I314" i="1"/>
  <c r="H315" i="1"/>
  <c r="H324" i="1" s="1"/>
  <c r="AB178" i="2"/>
  <c r="G298" i="2"/>
  <c r="H297" i="2"/>
  <c r="I308" i="1"/>
  <c r="AI142" i="2"/>
  <c r="AJ141" i="2" s="1"/>
  <c r="AI144" i="2"/>
  <c r="K298" i="1"/>
  <c r="L297" i="1"/>
  <c r="AI147" i="2"/>
  <c r="AB186" i="1"/>
  <c r="AC185" i="1"/>
  <c r="N282" i="1"/>
  <c r="O281" i="1"/>
  <c r="T249" i="1"/>
  <c r="S250" i="1"/>
  <c r="P250" i="2"/>
  <c r="Q249" i="2"/>
  <c r="N274" i="1"/>
  <c r="AI146" i="2"/>
  <c r="X213" i="2"/>
  <c r="X210" i="2"/>
  <c r="X203" i="2"/>
  <c r="X212" i="2" s="1"/>
  <c r="AE169" i="2"/>
  <c r="AD170" i="2"/>
  <c r="C331" i="2"/>
  <c r="C340" i="2"/>
  <c r="C328" i="2"/>
  <c r="C341" i="2"/>
  <c r="C338" i="2"/>
  <c r="C327" i="2"/>
  <c r="C329" i="2" s="1"/>
  <c r="D329" i="2" s="1"/>
  <c r="C339" i="2"/>
  <c r="D327" i="2"/>
  <c r="AG155" i="1"/>
  <c r="AG164" i="1" s="1"/>
  <c r="AI156" i="1"/>
  <c r="E340" i="1"/>
  <c r="AD162" i="2"/>
  <c r="V218" i="2"/>
  <c r="W217" i="2"/>
  <c r="AI149" i="2"/>
  <c r="Y202" i="2"/>
  <c r="Z201" i="2"/>
  <c r="M283" i="1"/>
  <c r="M293" i="1" s="1"/>
  <c r="R251" i="1"/>
  <c r="R260" i="1" s="1"/>
  <c r="R261" i="1"/>
  <c r="R258" i="1"/>
  <c r="R259" i="1"/>
  <c r="E339" i="1"/>
  <c r="X211" i="1"/>
  <c r="Z194" i="1"/>
  <c r="I283" i="2"/>
  <c r="I290" i="2" s="1"/>
  <c r="T244" i="1"/>
  <c r="N277" i="1"/>
  <c r="X210" i="1"/>
  <c r="F331" i="1"/>
  <c r="F340" i="1"/>
  <c r="F338" i="1"/>
  <c r="U219" i="2"/>
  <c r="U227" i="2" s="1"/>
  <c r="U228" i="2"/>
  <c r="U229" i="2"/>
  <c r="U226" i="2"/>
  <c r="J282" i="2"/>
  <c r="K281" i="2"/>
  <c r="O267" i="1"/>
  <c r="O276" i="1" s="1"/>
  <c r="AF155" i="1"/>
  <c r="AF163" i="1" s="1"/>
  <c r="AF162" i="1"/>
  <c r="Y213" i="1"/>
  <c r="Y203" i="1"/>
  <c r="Y210" i="1" s="1"/>
  <c r="Y212" i="1"/>
  <c r="G330" i="1"/>
  <c r="H329" i="1"/>
  <c r="AF154" i="2"/>
  <c r="AG153" i="2"/>
  <c r="AG154" i="2" s="1"/>
  <c r="V234" i="1"/>
  <c r="W233" i="1"/>
  <c r="Q265" i="1"/>
  <c r="P266" i="1"/>
  <c r="AI138" i="2"/>
  <c r="AL145" i="2" s="1"/>
  <c r="AC185" i="2" l="1"/>
  <c r="AB186" i="2"/>
  <c r="H323" i="1"/>
  <c r="E314" i="2"/>
  <c r="F313" i="2"/>
  <c r="H322" i="1"/>
  <c r="F308" i="2"/>
  <c r="D315" i="2"/>
  <c r="X219" i="1"/>
  <c r="X228" i="1" s="1"/>
  <c r="X227" i="1"/>
  <c r="U233" i="2"/>
  <c r="T234" i="2"/>
  <c r="V219" i="2"/>
  <c r="V227" i="2" s="1"/>
  <c r="V226" i="2"/>
  <c r="V229" i="2"/>
  <c r="V228" i="2"/>
  <c r="AD171" i="1"/>
  <c r="AD179" i="1" s="1"/>
  <c r="AD181" i="1"/>
  <c r="AD180" i="1"/>
  <c r="I292" i="2"/>
  <c r="M292" i="1"/>
  <c r="AL161" i="1"/>
  <c r="AI161" i="1"/>
  <c r="AJ161" i="1" s="1"/>
  <c r="AI160" i="1"/>
  <c r="AI158" i="1"/>
  <c r="AJ157" i="1" s="1"/>
  <c r="Q250" i="2"/>
  <c r="R249" i="2"/>
  <c r="H325" i="1"/>
  <c r="Z217" i="1"/>
  <c r="Y218" i="1"/>
  <c r="R244" i="2"/>
  <c r="I324" i="1"/>
  <c r="I315" i="1"/>
  <c r="I325" i="1" s="1"/>
  <c r="F309" i="2"/>
  <c r="M267" i="2"/>
  <c r="M276" i="2" s="1"/>
  <c r="M274" i="2"/>
  <c r="R242" i="2"/>
  <c r="D330" i="2"/>
  <c r="E329" i="2"/>
  <c r="S235" i="2"/>
  <c r="S244" i="2" s="1"/>
  <c r="S245" i="2"/>
  <c r="V235" i="1"/>
  <c r="V243" i="1" s="1"/>
  <c r="V245" i="1"/>
  <c r="V244" i="1"/>
  <c r="AG155" i="2"/>
  <c r="AG164" i="2"/>
  <c r="AG165" i="2"/>
  <c r="AG162" i="2"/>
  <c r="AG163" i="2"/>
  <c r="AI156" i="2"/>
  <c r="S259" i="1"/>
  <c r="S260" i="1"/>
  <c r="S261" i="1"/>
  <c r="S258" i="1"/>
  <c r="S251" i="1"/>
  <c r="AI145" i="2"/>
  <c r="AJ145" i="2" s="1"/>
  <c r="J314" i="1"/>
  <c r="K313" i="1"/>
  <c r="AE164" i="2"/>
  <c r="N266" i="2"/>
  <c r="O265" i="2"/>
  <c r="F307" i="2"/>
  <c r="I291" i="2"/>
  <c r="P260" i="2"/>
  <c r="P259" i="2"/>
  <c r="P251" i="2"/>
  <c r="P261" i="2"/>
  <c r="P258" i="2"/>
  <c r="G331" i="1"/>
  <c r="G339" i="1" s="1"/>
  <c r="G338" i="1"/>
  <c r="AG162" i="1"/>
  <c r="AI162" i="1" s="1"/>
  <c r="K299" i="1"/>
  <c r="K306" i="1" s="1"/>
  <c r="K309" i="1"/>
  <c r="AF165" i="1"/>
  <c r="AF165" i="2"/>
  <c r="AF155" i="2"/>
  <c r="AF163" i="2" s="1"/>
  <c r="AF162" i="2"/>
  <c r="I329" i="1"/>
  <c r="H330" i="1"/>
  <c r="AG163" i="1"/>
  <c r="AI163" i="1" s="1"/>
  <c r="O275" i="1"/>
  <c r="I293" i="2"/>
  <c r="AG165" i="1"/>
  <c r="O282" i="1"/>
  <c r="P281" i="1"/>
  <c r="J306" i="1"/>
  <c r="AA202" i="1"/>
  <c r="AB201" i="1"/>
  <c r="AC179" i="1"/>
  <c r="P277" i="1"/>
  <c r="P274" i="1"/>
  <c r="P267" i="1"/>
  <c r="P275" i="1" s="1"/>
  <c r="AF164" i="1"/>
  <c r="AI164" i="1" s="1"/>
  <c r="I297" i="2"/>
  <c r="H298" i="2"/>
  <c r="J309" i="1"/>
  <c r="AC178" i="1"/>
  <c r="AA195" i="1"/>
  <c r="AE170" i="1"/>
  <c r="AF169" i="1"/>
  <c r="Q266" i="1"/>
  <c r="R265" i="1"/>
  <c r="W234" i="1"/>
  <c r="X233" i="1"/>
  <c r="AI154" i="1"/>
  <c r="M291" i="1"/>
  <c r="M290" i="1"/>
  <c r="AD181" i="2"/>
  <c r="AD178" i="2"/>
  <c r="AD179" i="2"/>
  <c r="AD171" i="2"/>
  <c r="AD180" i="2" s="1"/>
  <c r="T250" i="1"/>
  <c r="U249" i="1"/>
  <c r="O274" i="1"/>
  <c r="AE170" i="2"/>
  <c r="AF169" i="2"/>
  <c r="O277" i="1"/>
  <c r="AA201" i="2"/>
  <c r="Z202" i="2"/>
  <c r="N293" i="1"/>
  <c r="N291" i="1"/>
  <c r="N283" i="1"/>
  <c r="N292" i="1"/>
  <c r="N290" i="1"/>
  <c r="Z203" i="1"/>
  <c r="Z211" i="1" s="1"/>
  <c r="Z212" i="1"/>
  <c r="Z213" i="1"/>
  <c r="Y211" i="1"/>
  <c r="F339" i="1"/>
  <c r="Y213" i="2"/>
  <c r="Y212" i="2"/>
  <c r="Y203" i="2"/>
  <c r="Y210" i="2" s="1"/>
  <c r="X211" i="2"/>
  <c r="AD185" i="1"/>
  <c r="AC186" i="1"/>
  <c r="G299" i="2"/>
  <c r="G308" i="2"/>
  <c r="G306" i="2"/>
  <c r="G309" i="2"/>
  <c r="G307" i="2"/>
  <c r="J308" i="1"/>
  <c r="AA194" i="1"/>
  <c r="J283" i="2"/>
  <c r="J292" i="2" s="1"/>
  <c r="X217" i="2"/>
  <c r="W218" i="2"/>
  <c r="AA187" i="2"/>
  <c r="AA197" i="2" s="1"/>
  <c r="AA196" i="2"/>
  <c r="M297" i="1"/>
  <c r="L298" i="1"/>
  <c r="K282" i="2"/>
  <c r="L281" i="2"/>
  <c r="F341" i="1"/>
  <c r="AB187" i="1"/>
  <c r="AB196" i="1" s="1"/>
  <c r="AB195" i="1"/>
  <c r="H331" i="1" l="1"/>
  <c r="H339" i="1" s="1"/>
  <c r="H341" i="1"/>
  <c r="H338" i="1"/>
  <c r="AA195" i="2"/>
  <c r="K307" i="1"/>
  <c r="M275" i="2"/>
  <c r="W219" i="2"/>
  <c r="W226" i="2" s="1"/>
  <c r="W228" i="2"/>
  <c r="AC201" i="1"/>
  <c r="AB202" i="1"/>
  <c r="V242" i="1"/>
  <c r="M277" i="2"/>
  <c r="AB194" i="1"/>
  <c r="R250" i="2"/>
  <c r="S249" i="2"/>
  <c r="X226" i="1"/>
  <c r="G313" i="2"/>
  <c r="F314" i="2"/>
  <c r="J297" i="2"/>
  <c r="I298" i="2"/>
  <c r="G341" i="1"/>
  <c r="P265" i="2"/>
  <c r="O266" i="2"/>
  <c r="AL161" i="2"/>
  <c r="AI161" i="2"/>
  <c r="AJ161" i="2" s="1"/>
  <c r="AI160" i="2"/>
  <c r="AI158" i="2"/>
  <c r="AJ157" i="2" s="1"/>
  <c r="Q260" i="2"/>
  <c r="Q259" i="2"/>
  <c r="Q251" i="2"/>
  <c r="Q258" i="2"/>
  <c r="Q261" i="2"/>
  <c r="AD178" i="1"/>
  <c r="X229" i="1"/>
  <c r="E315" i="2"/>
  <c r="Z218" i="1"/>
  <c r="AA217" i="1"/>
  <c r="Y217" i="2"/>
  <c r="X218" i="2"/>
  <c r="L282" i="2"/>
  <c r="M281" i="2"/>
  <c r="J291" i="2"/>
  <c r="AD186" i="1"/>
  <c r="AE185" i="1"/>
  <c r="Z210" i="1"/>
  <c r="AE181" i="2"/>
  <c r="AE178" i="2"/>
  <c r="AE179" i="2"/>
  <c r="AE171" i="2"/>
  <c r="AE180" i="2" s="1"/>
  <c r="X234" i="1"/>
  <c r="Y233" i="1"/>
  <c r="P282" i="1"/>
  <c r="Q281" i="1"/>
  <c r="AF164" i="2"/>
  <c r="G340" i="1"/>
  <c r="N267" i="2"/>
  <c r="N274" i="2" s="1"/>
  <c r="N277" i="2"/>
  <c r="N276" i="2"/>
  <c r="N275" i="2"/>
  <c r="AI163" i="2"/>
  <c r="S242" i="2"/>
  <c r="AA202" i="2"/>
  <c r="AB201" i="2"/>
  <c r="W242" i="1"/>
  <c r="W235" i="1"/>
  <c r="W245" i="1" s="1"/>
  <c r="W243" i="1"/>
  <c r="W244" i="1"/>
  <c r="AI162" i="2"/>
  <c r="S243" i="2"/>
  <c r="AB187" i="2"/>
  <c r="AB195" i="2" s="1"/>
  <c r="AB197" i="2"/>
  <c r="AB194" i="2"/>
  <c r="U234" i="2"/>
  <c r="V233" i="2"/>
  <c r="Z213" i="2"/>
  <c r="Z212" i="2"/>
  <c r="Z211" i="2"/>
  <c r="Z210" i="2"/>
  <c r="Z203" i="2"/>
  <c r="J329" i="1"/>
  <c r="I330" i="1"/>
  <c r="AA203" i="1"/>
  <c r="AA211" i="1" s="1"/>
  <c r="AA212" i="1"/>
  <c r="AA210" i="1"/>
  <c r="AA213" i="1"/>
  <c r="L299" i="1"/>
  <c r="L306" i="1" s="1"/>
  <c r="L308" i="1"/>
  <c r="L307" i="1"/>
  <c r="L309" i="1"/>
  <c r="J293" i="2"/>
  <c r="V249" i="1"/>
  <c r="U250" i="1"/>
  <c r="S265" i="1"/>
  <c r="R266" i="1"/>
  <c r="AI165" i="1"/>
  <c r="K314" i="1"/>
  <c r="L313" i="1"/>
  <c r="AI165" i="2"/>
  <c r="I323" i="1"/>
  <c r="D325" i="2"/>
  <c r="AD185" i="2"/>
  <c r="AC186" i="2"/>
  <c r="K283" i="2"/>
  <c r="K292" i="2" s="1"/>
  <c r="K290" i="2"/>
  <c r="K291" i="2"/>
  <c r="K293" i="2"/>
  <c r="N297" i="1"/>
  <c r="M298" i="1"/>
  <c r="Q277" i="1"/>
  <c r="Q274" i="1"/>
  <c r="Q275" i="1"/>
  <c r="Q267" i="1"/>
  <c r="Q276" i="1" s="1"/>
  <c r="J315" i="1"/>
  <c r="J325" i="1" s="1"/>
  <c r="AI164" i="2"/>
  <c r="F329" i="2"/>
  <c r="E330" i="2"/>
  <c r="I322" i="1"/>
  <c r="D323" i="2"/>
  <c r="Y229" i="1"/>
  <c r="Y219" i="1"/>
  <c r="Y228" i="1" s="1"/>
  <c r="Y227" i="1"/>
  <c r="AG169" i="2"/>
  <c r="AG170" i="2" s="1"/>
  <c r="AF170" i="2"/>
  <c r="J290" i="2"/>
  <c r="T251" i="1"/>
  <c r="T259" i="1" s="1"/>
  <c r="AA194" i="2"/>
  <c r="Y211" i="2"/>
  <c r="AF170" i="1"/>
  <c r="AG169" i="1"/>
  <c r="AG170" i="1" s="1"/>
  <c r="P276" i="1"/>
  <c r="K308" i="1"/>
  <c r="AI154" i="2"/>
  <c r="D331" i="2"/>
  <c r="D340" i="2"/>
  <c r="D341" i="2"/>
  <c r="D338" i="2"/>
  <c r="D322" i="2"/>
  <c r="T235" i="2"/>
  <c r="T243" i="2" s="1"/>
  <c r="AB197" i="1"/>
  <c r="H308" i="2"/>
  <c r="H306" i="2"/>
  <c r="H309" i="2"/>
  <c r="H307" i="2"/>
  <c r="H299" i="2"/>
  <c r="AC187" i="1"/>
  <c r="AC196" i="1" s="1"/>
  <c r="AC195" i="1"/>
  <c r="O283" i="1"/>
  <c r="O291" i="1" s="1"/>
  <c r="O292" i="1"/>
  <c r="AE179" i="1"/>
  <c r="AE171" i="1"/>
  <c r="AE180" i="1"/>
  <c r="AE178" i="1"/>
  <c r="AE181" i="1"/>
  <c r="D324" i="2"/>
  <c r="Z219" i="1" l="1"/>
  <c r="Z226" i="1" s="1"/>
  <c r="Z228" i="1"/>
  <c r="T260" i="1"/>
  <c r="G329" i="2"/>
  <c r="F330" i="2"/>
  <c r="M299" i="1"/>
  <c r="M306" i="1" s="1"/>
  <c r="M308" i="1"/>
  <c r="M309" i="1"/>
  <c r="L314" i="1"/>
  <c r="M313" i="1"/>
  <c r="E323" i="2"/>
  <c r="R258" i="2"/>
  <c r="R251" i="2"/>
  <c r="R261" i="2" s="1"/>
  <c r="R260" i="2"/>
  <c r="R259" i="2"/>
  <c r="G314" i="2"/>
  <c r="H313" i="2"/>
  <c r="E324" i="2"/>
  <c r="O290" i="1"/>
  <c r="O297" i="1"/>
  <c r="N298" i="1"/>
  <c r="K322" i="1"/>
  <c r="K315" i="1"/>
  <c r="K325" i="1" s="1"/>
  <c r="K324" i="1"/>
  <c r="K323" i="1"/>
  <c r="V234" i="2"/>
  <c r="W233" i="2"/>
  <c r="AE186" i="1"/>
  <c r="AF185" i="1"/>
  <c r="E322" i="2"/>
  <c r="E339" i="2"/>
  <c r="E331" i="2"/>
  <c r="E340" i="2" s="1"/>
  <c r="AD197" i="1"/>
  <c r="AD194" i="1"/>
  <c r="AD195" i="1"/>
  <c r="AD196" i="1"/>
  <c r="AD187" i="1"/>
  <c r="E325" i="2"/>
  <c r="O293" i="1"/>
  <c r="AF171" i="2"/>
  <c r="AF181" i="2" s="1"/>
  <c r="AF180" i="2"/>
  <c r="U243" i="2"/>
  <c r="U242" i="2"/>
  <c r="U245" i="2"/>
  <c r="U235" i="2"/>
  <c r="U244" i="2" s="1"/>
  <c r="AG171" i="2"/>
  <c r="AI170" i="2" s="1"/>
  <c r="AG181" i="2"/>
  <c r="AG178" i="2"/>
  <c r="AI172" i="2"/>
  <c r="R267" i="1"/>
  <c r="R276" i="1" s="1"/>
  <c r="Q282" i="1"/>
  <c r="R281" i="1"/>
  <c r="O267" i="2"/>
  <c r="O277" i="2" s="1"/>
  <c r="J323" i="1"/>
  <c r="AB202" i="2"/>
  <c r="AC201" i="2"/>
  <c r="P293" i="1"/>
  <c r="P291" i="1"/>
  <c r="P283" i="1"/>
  <c r="P292" i="1"/>
  <c r="P290" i="1"/>
  <c r="N281" i="2"/>
  <c r="M282" i="2"/>
  <c r="Q265" i="2"/>
  <c r="P266" i="2"/>
  <c r="T261" i="1"/>
  <c r="T244" i="2"/>
  <c r="AC194" i="1"/>
  <c r="AC197" i="1"/>
  <c r="T242" i="2"/>
  <c r="AF171" i="1"/>
  <c r="AF178" i="1"/>
  <c r="AF181" i="1"/>
  <c r="AF179" i="1"/>
  <c r="AF180" i="1"/>
  <c r="J322" i="1"/>
  <c r="U251" i="1"/>
  <c r="U261" i="1" s="1"/>
  <c r="AB196" i="2"/>
  <c r="AA203" i="2"/>
  <c r="AA210" i="2" s="1"/>
  <c r="AA212" i="2"/>
  <c r="Z233" i="1"/>
  <c r="Y234" i="1"/>
  <c r="L283" i="2"/>
  <c r="L293" i="2" s="1"/>
  <c r="AB203" i="1"/>
  <c r="AB211" i="1" s="1"/>
  <c r="AB213" i="1"/>
  <c r="AB210" i="1"/>
  <c r="H340" i="1"/>
  <c r="T258" i="1"/>
  <c r="W227" i="2"/>
  <c r="J324" i="1"/>
  <c r="T245" i="2"/>
  <c r="AG179" i="1"/>
  <c r="AG171" i="1"/>
  <c r="AI170" i="1" s="1"/>
  <c r="AG180" i="1"/>
  <c r="AG181" i="1"/>
  <c r="AI181" i="1" s="1"/>
  <c r="AG178" i="1"/>
  <c r="AI178" i="1" s="1"/>
  <c r="AI172" i="1"/>
  <c r="T265" i="1"/>
  <c r="S266" i="1"/>
  <c r="W249" i="1"/>
  <c r="V250" i="1"/>
  <c r="I331" i="1"/>
  <c r="I341" i="1" s="1"/>
  <c r="I340" i="1"/>
  <c r="I338" i="1"/>
  <c r="I339" i="1"/>
  <c r="X235" i="1"/>
  <c r="X245" i="1" s="1"/>
  <c r="X244" i="1"/>
  <c r="X243" i="1"/>
  <c r="X242" i="1"/>
  <c r="X219" i="2"/>
  <c r="X228" i="2" s="1"/>
  <c r="X229" i="2"/>
  <c r="I299" i="2"/>
  <c r="I308" i="2" s="1"/>
  <c r="AD201" i="1"/>
  <c r="AC202" i="1"/>
  <c r="Y226" i="1"/>
  <c r="AC187" i="2"/>
  <c r="AC196" i="2"/>
  <c r="AC197" i="2"/>
  <c r="AC194" i="2"/>
  <c r="AC195" i="2"/>
  <c r="K329" i="1"/>
  <c r="J330" i="1"/>
  <c r="Z217" i="2"/>
  <c r="Y218" i="2"/>
  <c r="K297" i="2"/>
  <c r="J298" i="2"/>
  <c r="W229" i="2"/>
  <c r="S250" i="2"/>
  <c r="T249" i="2"/>
  <c r="D339" i="2"/>
  <c r="AE185" i="2"/>
  <c r="AD186" i="2"/>
  <c r="AA218" i="1"/>
  <c r="AB217" i="1"/>
  <c r="F315" i="2"/>
  <c r="F325" i="2" s="1"/>
  <c r="R274" i="1" l="1"/>
  <c r="I306" i="2"/>
  <c r="P267" i="2"/>
  <c r="P277" i="2" s="1"/>
  <c r="P275" i="2"/>
  <c r="AL177" i="2"/>
  <c r="AI176" i="2"/>
  <c r="AI177" i="2"/>
  <c r="AJ177" i="2" s="1"/>
  <c r="AI174" i="2"/>
  <c r="AJ173" i="2" s="1"/>
  <c r="F331" i="2"/>
  <c r="F340" i="2" s="1"/>
  <c r="I307" i="2"/>
  <c r="I309" i="2"/>
  <c r="AB212" i="1"/>
  <c r="AA211" i="2"/>
  <c r="Q266" i="2"/>
  <c r="R265" i="2"/>
  <c r="O275" i="2"/>
  <c r="AF179" i="2"/>
  <c r="G330" i="2"/>
  <c r="H329" i="2"/>
  <c r="AA219" i="1"/>
  <c r="AA227" i="1" s="1"/>
  <c r="AA228" i="1"/>
  <c r="AD187" i="2"/>
  <c r="AD196" i="2" s="1"/>
  <c r="AD194" i="2"/>
  <c r="AD195" i="2"/>
  <c r="L329" i="1"/>
  <c r="K330" i="1"/>
  <c r="R277" i="1"/>
  <c r="U249" i="2"/>
  <c r="T250" i="2"/>
  <c r="O276" i="2"/>
  <c r="AI181" i="2"/>
  <c r="AF178" i="2"/>
  <c r="AI178" i="2" s="1"/>
  <c r="S267" i="1"/>
  <c r="S277" i="1" s="1"/>
  <c r="W234" i="2"/>
  <c r="X233" i="2"/>
  <c r="AL177" i="1"/>
  <c r="AI177" i="1"/>
  <c r="AJ177" i="1" s="1"/>
  <c r="AI174" i="1"/>
  <c r="AJ173" i="1" s="1"/>
  <c r="AI176" i="1"/>
  <c r="AA213" i="2"/>
  <c r="O281" i="2"/>
  <c r="N282" i="2"/>
  <c r="O274" i="2"/>
  <c r="AG180" i="2"/>
  <c r="AI180" i="2" s="1"/>
  <c r="E338" i="2"/>
  <c r="AE201" i="1"/>
  <c r="AD202" i="1"/>
  <c r="AC202" i="2"/>
  <c r="AD201" i="2"/>
  <c r="E341" i="2"/>
  <c r="N299" i="1"/>
  <c r="N308" i="1" s="1"/>
  <c r="N307" i="1"/>
  <c r="Z227" i="1"/>
  <c r="U265" i="1"/>
  <c r="T266" i="1"/>
  <c r="V235" i="2"/>
  <c r="V244" i="2" s="1"/>
  <c r="AI180" i="1"/>
  <c r="F323" i="2"/>
  <c r="J299" i="2"/>
  <c r="J308" i="2" s="1"/>
  <c r="P297" i="1"/>
  <c r="O298" i="1"/>
  <c r="M314" i="1"/>
  <c r="N313" i="1"/>
  <c r="AB212" i="2"/>
  <c r="AB203" i="2"/>
  <c r="AB211" i="2" s="1"/>
  <c r="X226" i="2"/>
  <c r="L290" i="2"/>
  <c r="U260" i="1"/>
  <c r="R282" i="1"/>
  <c r="S281" i="1"/>
  <c r="AG179" i="2"/>
  <c r="AI179" i="2" s="1"/>
  <c r="F322" i="2"/>
  <c r="K298" i="2"/>
  <c r="L297" i="2"/>
  <c r="X227" i="2"/>
  <c r="L291" i="2"/>
  <c r="U259" i="1"/>
  <c r="Q283" i="1"/>
  <c r="Q292" i="1" s="1"/>
  <c r="Q290" i="1"/>
  <c r="Q293" i="1"/>
  <c r="L315" i="1"/>
  <c r="L323" i="1" s="1"/>
  <c r="L322" i="1"/>
  <c r="Z229" i="1"/>
  <c r="J331" i="1"/>
  <c r="J338" i="1" s="1"/>
  <c r="F324" i="2"/>
  <c r="Y219" i="2"/>
  <c r="Y229" i="2" s="1"/>
  <c r="Y228" i="2"/>
  <c r="Y227" i="2"/>
  <c r="V251" i="1"/>
  <c r="V260" i="1" s="1"/>
  <c r="L292" i="2"/>
  <c r="U258" i="1"/>
  <c r="R275" i="1"/>
  <c r="AF186" i="1"/>
  <c r="AG185" i="1"/>
  <c r="AG186" i="1" s="1"/>
  <c r="M307" i="1"/>
  <c r="Y235" i="1"/>
  <c r="Y244" i="1" s="1"/>
  <c r="Y243" i="1"/>
  <c r="G315" i="2"/>
  <c r="G322" i="2" s="1"/>
  <c r="G324" i="2"/>
  <c r="Z234" i="1"/>
  <c r="AA233" i="1"/>
  <c r="AF185" i="2"/>
  <c r="AE186" i="2"/>
  <c r="M283" i="2"/>
  <c r="M291" i="2" s="1"/>
  <c r="M290" i="2"/>
  <c r="S259" i="2"/>
  <c r="S260" i="2"/>
  <c r="S251" i="2"/>
  <c r="S258" i="2" s="1"/>
  <c r="S261" i="2"/>
  <c r="AI179" i="1"/>
  <c r="AB218" i="1"/>
  <c r="AC217" i="1"/>
  <c r="AA217" i="2"/>
  <c r="Z218" i="2"/>
  <c r="AC203" i="1"/>
  <c r="AC212" i="1" s="1"/>
  <c r="X249" i="1"/>
  <c r="W250" i="1"/>
  <c r="AE187" i="1"/>
  <c r="AE195" i="1" s="1"/>
  <c r="H314" i="2"/>
  <c r="I313" i="2"/>
  <c r="R283" i="1" l="1"/>
  <c r="R291" i="1" s="1"/>
  <c r="R290" i="1"/>
  <c r="R293" i="1"/>
  <c r="V243" i="2"/>
  <c r="V242" i="2"/>
  <c r="AD203" i="1"/>
  <c r="AD211" i="1" s="1"/>
  <c r="AD212" i="1"/>
  <c r="AD213" i="1"/>
  <c r="AD210" i="1"/>
  <c r="U250" i="2"/>
  <c r="V249" i="2"/>
  <c r="AA229" i="1"/>
  <c r="O299" i="1"/>
  <c r="O308" i="1" s="1"/>
  <c r="O307" i="1"/>
  <c r="M292" i="2"/>
  <c r="J341" i="1"/>
  <c r="T275" i="1"/>
  <c r="T267" i="1"/>
  <c r="T276" i="1" s="1"/>
  <c r="AF201" i="1"/>
  <c r="AE202" i="1"/>
  <c r="X234" i="2"/>
  <c r="Y233" i="2"/>
  <c r="AA226" i="1"/>
  <c r="P276" i="2"/>
  <c r="AB217" i="2"/>
  <c r="AA218" i="2"/>
  <c r="AE194" i="1"/>
  <c r="AB219" i="1"/>
  <c r="AB226" i="1" s="1"/>
  <c r="Y242" i="1"/>
  <c r="V259" i="1"/>
  <c r="J340" i="1"/>
  <c r="J309" i="2"/>
  <c r="U266" i="1"/>
  <c r="V265" i="1"/>
  <c r="W235" i="2"/>
  <c r="W245" i="2" s="1"/>
  <c r="K331" i="1"/>
  <c r="K340" i="1" s="1"/>
  <c r="K339" i="1"/>
  <c r="I329" i="2"/>
  <c r="H330" i="2"/>
  <c r="F339" i="2"/>
  <c r="P274" i="2"/>
  <c r="M293" i="2"/>
  <c r="P298" i="1"/>
  <c r="Q297" i="1"/>
  <c r="V245" i="2"/>
  <c r="AE187" i="2"/>
  <c r="AE195" i="2" s="1"/>
  <c r="Y245" i="1"/>
  <c r="V258" i="1"/>
  <c r="J306" i="2"/>
  <c r="S276" i="1"/>
  <c r="L330" i="1"/>
  <c r="M329" i="1"/>
  <c r="G331" i="2"/>
  <c r="G339" i="2" s="1"/>
  <c r="G340" i="2"/>
  <c r="F338" i="2"/>
  <c r="J313" i="2"/>
  <c r="I314" i="2"/>
  <c r="S282" i="1"/>
  <c r="T281" i="1"/>
  <c r="F341" i="2"/>
  <c r="AE201" i="2"/>
  <c r="AD202" i="2"/>
  <c r="AC211" i="2"/>
  <c r="AC212" i="2"/>
  <c r="AC213" i="2"/>
  <c r="AC203" i="2"/>
  <c r="AC210" i="2" s="1"/>
  <c r="Q291" i="1"/>
  <c r="AE197" i="1"/>
  <c r="Y249" i="1"/>
  <c r="X250" i="1"/>
  <c r="AA234" i="1"/>
  <c r="AB233" i="1"/>
  <c r="Y226" i="2"/>
  <c r="L325" i="1"/>
  <c r="M297" i="2"/>
  <c r="L298" i="2"/>
  <c r="AB210" i="2"/>
  <c r="J307" i="2"/>
  <c r="N283" i="2"/>
  <c r="N293" i="2" s="1"/>
  <c r="S275" i="1"/>
  <c r="J339" i="1"/>
  <c r="T261" i="2"/>
  <c r="T258" i="2"/>
  <c r="T251" i="2"/>
  <c r="T260" i="2" s="1"/>
  <c r="V261" i="1"/>
  <c r="W251" i="1"/>
  <c r="W260" i="1" s="1"/>
  <c r="AG185" i="2"/>
  <c r="AG186" i="2" s="1"/>
  <c r="AF186" i="2"/>
  <c r="AC210" i="1"/>
  <c r="Z235" i="1"/>
  <c r="Z245" i="1" s="1"/>
  <c r="AG187" i="1"/>
  <c r="AI186" i="1" s="1"/>
  <c r="AG196" i="1"/>
  <c r="AI196" i="1" s="1"/>
  <c r="AI188" i="1"/>
  <c r="L324" i="1"/>
  <c r="K299" i="2"/>
  <c r="K309" i="2" s="1"/>
  <c r="K307" i="2"/>
  <c r="K308" i="2"/>
  <c r="AB213" i="2"/>
  <c r="N306" i="1"/>
  <c r="O282" i="2"/>
  <c r="P281" i="2"/>
  <c r="S274" i="1"/>
  <c r="AD197" i="2"/>
  <c r="M323" i="1"/>
  <c r="M315" i="1"/>
  <c r="M324" i="1" s="1"/>
  <c r="M322" i="1"/>
  <c r="H315" i="2"/>
  <c r="H325" i="2" s="1"/>
  <c r="G323" i="2"/>
  <c r="AC218" i="1"/>
  <c r="AD217" i="1"/>
  <c r="G325" i="2"/>
  <c r="AF187" i="1"/>
  <c r="AF197" i="1" s="1"/>
  <c r="AF196" i="1"/>
  <c r="N309" i="1"/>
  <c r="S265" i="2"/>
  <c r="R266" i="2"/>
  <c r="AC211" i="1"/>
  <c r="Z228" i="2"/>
  <c r="Z219" i="2"/>
  <c r="Z226" i="2"/>
  <c r="Z227" i="2"/>
  <c r="Z229" i="2"/>
  <c r="AE196" i="1"/>
  <c r="AC213" i="1"/>
  <c r="O313" i="1"/>
  <c r="N314" i="1"/>
  <c r="Q267" i="2"/>
  <c r="Q276" i="2" s="1"/>
  <c r="Q281" i="2" l="1"/>
  <c r="P282" i="2"/>
  <c r="AD203" i="2"/>
  <c r="AD213" i="2" s="1"/>
  <c r="G338" i="2"/>
  <c r="AE196" i="2"/>
  <c r="K338" i="1"/>
  <c r="AD218" i="1"/>
  <c r="AE217" i="1"/>
  <c r="L299" i="2"/>
  <c r="L306" i="2" s="1"/>
  <c r="L308" i="2"/>
  <c r="R267" i="2"/>
  <c r="R276" i="2" s="1"/>
  <c r="R277" i="2"/>
  <c r="R274" i="2"/>
  <c r="AG197" i="2"/>
  <c r="AG194" i="2"/>
  <c r="AG187" i="2"/>
  <c r="AI186" i="2" s="1"/>
  <c r="AI188" i="2"/>
  <c r="O283" i="2"/>
  <c r="O293" i="2" s="1"/>
  <c r="O292" i="2"/>
  <c r="O291" i="2"/>
  <c r="O290" i="2"/>
  <c r="W259" i="1"/>
  <c r="AB234" i="1"/>
  <c r="AC233" i="1"/>
  <c r="AF201" i="2"/>
  <c r="AE202" i="2"/>
  <c r="G341" i="2"/>
  <c r="K341" i="1"/>
  <c r="Y234" i="2"/>
  <c r="Z233" i="2"/>
  <c r="AA219" i="2"/>
  <c r="AA228" i="2" s="1"/>
  <c r="AA227" i="2"/>
  <c r="AE197" i="2"/>
  <c r="M330" i="1"/>
  <c r="N329" i="1"/>
  <c r="X244" i="2"/>
  <c r="X235" i="2"/>
  <c r="X242" i="2" s="1"/>
  <c r="X243" i="2"/>
  <c r="O306" i="1"/>
  <c r="AC219" i="1"/>
  <c r="AC228" i="1" s="1"/>
  <c r="N297" i="2"/>
  <c r="M298" i="2"/>
  <c r="AC217" i="2"/>
  <c r="AB218" i="2"/>
  <c r="Q277" i="2"/>
  <c r="AG195" i="1"/>
  <c r="L331" i="1"/>
  <c r="L339" i="1" s="1"/>
  <c r="R297" i="1"/>
  <c r="Q298" i="1"/>
  <c r="W243" i="2"/>
  <c r="AB228" i="1"/>
  <c r="AE203" i="1"/>
  <c r="AE212" i="1" s="1"/>
  <c r="AE213" i="1"/>
  <c r="AE210" i="1"/>
  <c r="AE211" i="1"/>
  <c r="O309" i="1"/>
  <c r="AF196" i="2"/>
  <c r="AF197" i="2"/>
  <c r="AF187" i="2"/>
  <c r="AF194" i="2" s="1"/>
  <c r="AF195" i="2"/>
  <c r="U267" i="1"/>
  <c r="U275" i="1" s="1"/>
  <c r="U274" i="1"/>
  <c r="U277" i="1"/>
  <c r="N315" i="1"/>
  <c r="N325" i="1" s="1"/>
  <c r="N324" i="1"/>
  <c r="N322" i="1"/>
  <c r="O314" i="1"/>
  <c r="P313" i="1"/>
  <c r="H324" i="2"/>
  <c r="H323" i="2"/>
  <c r="W258" i="1"/>
  <c r="P299" i="1"/>
  <c r="P306" i="1" s="1"/>
  <c r="P308" i="1"/>
  <c r="P307" i="1"/>
  <c r="AG201" i="1"/>
  <c r="AG202" i="1" s="1"/>
  <c r="AF202" i="1"/>
  <c r="H322" i="2"/>
  <c r="N291" i="2"/>
  <c r="Y250" i="1"/>
  <c r="Z249" i="1"/>
  <c r="T282" i="1"/>
  <c r="U281" i="1"/>
  <c r="AF195" i="1"/>
  <c r="N292" i="2"/>
  <c r="S283" i="1"/>
  <c r="S290" i="1" s="1"/>
  <c r="S292" i="1"/>
  <c r="W244" i="2"/>
  <c r="AB227" i="1"/>
  <c r="I330" i="2"/>
  <c r="J329" i="2"/>
  <c r="AI190" i="1"/>
  <c r="AJ189" i="1" s="1"/>
  <c r="AL193" i="1"/>
  <c r="AI193" i="1"/>
  <c r="AJ193" i="1" s="1"/>
  <c r="AI192" i="1"/>
  <c r="AE194" i="2"/>
  <c r="T265" i="2"/>
  <c r="S266" i="2"/>
  <c r="AG197" i="1"/>
  <c r="AI197" i="1" s="1"/>
  <c r="N290" i="2"/>
  <c r="AF194" i="1"/>
  <c r="Z243" i="1"/>
  <c r="I315" i="2"/>
  <c r="I323" i="2" s="1"/>
  <c r="I325" i="2"/>
  <c r="I322" i="2"/>
  <c r="W242" i="2"/>
  <c r="AB229" i="1"/>
  <c r="T274" i="1"/>
  <c r="W249" i="2"/>
  <c r="V250" i="2"/>
  <c r="R292" i="1"/>
  <c r="X251" i="1"/>
  <c r="X260" i="1" s="1"/>
  <c r="Q274" i="2"/>
  <c r="M325" i="1"/>
  <c r="K306" i="2"/>
  <c r="Z244" i="1"/>
  <c r="T259" i="2"/>
  <c r="J314" i="2"/>
  <c r="K313" i="2"/>
  <c r="T277" i="1"/>
  <c r="U251" i="2"/>
  <c r="U261" i="2"/>
  <c r="U258" i="2"/>
  <c r="U260" i="2"/>
  <c r="U259" i="2"/>
  <c r="V266" i="1"/>
  <c r="W265" i="1"/>
  <c r="Q275" i="2"/>
  <c r="AG194" i="1"/>
  <c r="AA235" i="1"/>
  <c r="AA243" i="1" s="1"/>
  <c r="W261" i="1"/>
  <c r="Z242" i="1"/>
  <c r="H341" i="2"/>
  <c r="H331" i="2"/>
  <c r="H338" i="2" s="1"/>
  <c r="AB235" i="1" l="1"/>
  <c r="AB245" i="1" s="1"/>
  <c r="AB242" i="1"/>
  <c r="AC226" i="1"/>
  <c r="AA226" i="2"/>
  <c r="AI194" i="2"/>
  <c r="L341" i="1"/>
  <c r="AA229" i="2"/>
  <c r="AG212" i="1"/>
  <c r="AI212" i="1" s="1"/>
  <c r="AG213" i="1"/>
  <c r="AI213" i="1" s="1"/>
  <c r="AG203" i="1"/>
  <c r="AI202" i="1" s="1"/>
  <c r="AG211" i="1"/>
  <c r="AI204" i="1"/>
  <c r="AC234" i="1"/>
  <c r="AD233" i="1"/>
  <c r="AD227" i="1"/>
  <c r="AD219" i="1"/>
  <c r="AD229" i="1" s="1"/>
  <c r="AD228" i="1"/>
  <c r="AD226" i="1"/>
  <c r="I324" i="2"/>
  <c r="P309" i="1"/>
  <c r="AI195" i="1"/>
  <c r="R275" i="2"/>
  <c r="AC229" i="1"/>
  <c r="X261" i="1"/>
  <c r="X258" i="1"/>
  <c r="AA244" i="1"/>
  <c r="X259" i="1"/>
  <c r="K329" i="2"/>
  <c r="J330" i="2"/>
  <c r="T283" i="1"/>
  <c r="T290" i="1" s="1"/>
  <c r="T292" i="1"/>
  <c r="U276" i="1"/>
  <c r="Z234" i="2"/>
  <c r="AA233" i="2"/>
  <c r="AD210" i="2"/>
  <c r="L340" i="1"/>
  <c r="AB229" i="2"/>
  <c r="AB226" i="2"/>
  <c r="AB228" i="2"/>
  <c r="AB227" i="2"/>
  <c r="AB219" i="2"/>
  <c r="Y235" i="2"/>
  <c r="Y244" i="2" s="1"/>
  <c r="Y242" i="2"/>
  <c r="AD211" i="2"/>
  <c r="AC227" i="1"/>
  <c r="S291" i="1"/>
  <c r="L338" i="1"/>
  <c r="AA245" i="1"/>
  <c r="V281" i="1"/>
  <c r="U282" i="1"/>
  <c r="L313" i="2"/>
  <c r="K314" i="2"/>
  <c r="AA249" i="1"/>
  <c r="Z250" i="1"/>
  <c r="V251" i="2"/>
  <c r="V258" i="2" s="1"/>
  <c r="Y259" i="1"/>
  <c r="Y258" i="1"/>
  <c r="Y251" i="1"/>
  <c r="Y260" i="1" s="1"/>
  <c r="AC218" i="2"/>
  <c r="AD217" i="2"/>
  <c r="X245" i="2"/>
  <c r="AI193" i="2"/>
  <c r="AJ193" i="2" s="1"/>
  <c r="AI192" i="2"/>
  <c r="AL193" i="2"/>
  <c r="AI190" i="2"/>
  <c r="AJ189" i="2" s="1"/>
  <c r="AD212" i="2"/>
  <c r="AI197" i="2"/>
  <c r="N323" i="1"/>
  <c r="AA242" i="1"/>
  <c r="I331" i="2"/>
  <c r="I341" i="2" s="1"/>
  <c r="I340" i="2"/>
  <c r="L307" i="2"/>
  <c r="AE218" i="1"/>
  <c r="AF217" i="1"/>
  <c r="H340" i="2"/>
  <c r="X249" i="2"/>
  <c r="W250" i="2"/>
  <c r="Q313" i="1"/>
  <c r="P314" i="1"/>
  <c r="M299" i="2"/>
  <c r="M309" i="2" s="1"/>
  <c r="H339" i="2"/>
  <c r="S274" i="2"/>
  <c r="S276" i="2"/>
  <c r="S267" i="2"/>
  <c r="S275" i="2" s="1"/>
  <c r="S293" i="1"/>
  <c r="O323" i="1"/>
  <c r="O315" i="1"/>
  <c r="O324" i="1"/>
  <c r="O322" i="1"/>
  <c r="O325" i="1"/>
  <c r="Q309" i="1"/>
  <c r="Q306" i="1"/>
  <c r="Q307" i="1"/>
  <c r="Q299" i="1"/>
  <c r="Q308" i="1"/>
  <c r="O297" i="2"/>
  <c r="N298" i="2"/>
  <c r="N330" i="1"/>
  <c r="O329" i="1"/>
  <c r="AE203" i="2"/>
  <c r="AE211" i="2" s="1"/>
  <c r="AE212" i="2"/>
  <c r="AE213" i="2"/>
  <c r="AE210" i="2"/>
  <c r="AG196" i="2"/>
  <c r="AI196" i="2" s="1"/>
  <c r="L309" i="2"/>
  <c r="P293" i="2"/>
  <c r="P290" i="2"/>
  <c r="P283" i="2"/>
  <c r="P292" i="2" s="1"/>
  <c r="AI194" i="1"/>
  <c r="J315" i="2"/>
  <c r="J323" i="2" s="1"/>
  <c r="X265" i="1"/>
  <c r="W266" i="1"/>
  <c r="V277" i="1"/>
  <c r="V267" i="1"/>
  <c r="V275" i="1" s="1"/>
  <c r="V274" i="1"/>
  <c r="U265" i="2"/>
  <c r="T266" i="2"/>
  <c r="AF212" i="1"/>
  <c r="AF213" i="1"/>
  <c r="AF210" i="1"/>
  <c r="AF203" i="1"/>
  <c r="AF211" i="1"/>
  <c r="S297" i="1"/>
  <c r="R298" i="1"/>
  <c r="M331" i="1"/>
  <c r="M339" i="1" s="1"/>
  <c r="AG201" i="2"/>
  <c r="AG202" i="2" s="1"/>
  <c r="AF202" i="2"/>
  <c r="AG195" i="2"/>
  <c r="AI195" i="2" s="1"/>
  <c r="R281" i="2"/>
  <c r="Q282" i="2"/>
  <c r="AE219" i="1" l="1"/>
  <c r="AE227" i="1" s="1"/>
  <c r="AE229" i="1"/>
  <c r="AE226" i="1"/>
  <c r="K330" i="2"/>
  <c r="L329" i="2"/>
  <c r="V282" i="1"/>
  <c r="W281" i="1"/>
  <c r="AF212" i="2"/>
  <c r="AF211" i="2"/>
  <c r="AF203" i="2"/>
  <c r="AF213" i="2" s="1"/>
  <c r="J331" i="2"/>
  <c r="J341" i="2" s="1"/>
  <c r="V260" i="2"/>
  <c r="J324" i="2"/>
  <c r="T274" i="2"/>
  <c r="T277" i="2"/>
  <c r="T267" i="2"/>
  <c r="T275" i="2"/>
  <c r="T276" i="2"/>
  <c r="V261" i="2"/>
  <c r="M340" i="1"/>
  <c r="M307" i="2"/>
  <c r="M338" i="1"/>
  <c r="O330" i="1"/>
  <c r="P329" i="1"/>
  <c r="M306" i="2"/>
  <c r="I339" i="2"/>
  <c r="V259" i="2"/>
  <c r="Y243" i="2"/>
  <c r="AB233" i="2"/>
  <c r="AA234" i="2"/>
  <c r="AE233" i="1"/>
  <c r="AD234" i="1"/>
  <c r="AG217" i="1"/>
  <c r="AG218" i="1" s="1"/>
  <c r="AF218" i="1"/>
  <c r="J325" i="2"/>
  <c r="M341" i="1"/>
  <c r="I338" i="2"/>
  <c r="AD218" i="2"/>
  <c r="AE217" i="2"/>
  <c r="Z251" i="1"/>
  <c r="Z258" i="1"/>
  <c r="Z259" i="1"/>
  <c r="Z260" i="1"/>
  <c r="Z261" i="1"/>
  <c r="Z235" i="2"/>
  <c r="Z245" i="2" s="1"/>
  <c r="Z244" i="2"/>
  <c r="Z243" i="2"/>
  <c r="Z242" i="2"/>
  <c r="AC235" i="1"/>
  <c r="AC245" i="1" s="1"/>
  <c r="U266" i="2"/>
  <c r="V265" i="2"/>
  <c r="M308" i="2"/>
  <c r="N331" i="1"/>
  <c r="N340" i="1" s="1"/>
  <c r="R299" i="1"/>
  <c r="R309" i="1" s="1"/>
  <c r="R308" i="1"/>
  <c r="N299" i="2"/>
  <c r="N307" i="2" s="1"/>
  <c r="N306" i="2"/>
  <c r="AI209" i="1"/>
  <c r="AJ209" i="1" s="1"/>
  <c r="AL209" i="1"/>
  <c r="AI208" i="1"/>
  <c r="AI206" i="1"/>
  <c r="AJ205" i="1" s="1"/>
  <c r="J322" i="2"/>
  <c r="V276" i="1"/>
  <c r="P291" i="2"/>
  <c r="P315" i="1"/>
  <c r="P324" i="1"/>
  <c r="P325" i="1"/>
  <c r="P322" i="1"/>
  <c r="P323" i="1"/>
  <c r="AC219" i="2"/>
  <c r="AC229" i="2" s="1"/>
  <c r="AB249" i="1"/>
  <c r="AA250" i="1"/>
  <c r="S298" i="1"/>
  <c r="T297" i="1"/>
  <c r="O298" i="2"/>
  <c r="P297" i="2"/>
  <c r="S277" i="2"/>
  <c r="R313" i="1"/>
  <c r="Q314" i="1"/>
  <c r="Y261" i="1"/>
  <c r="K315" i="2"/>
  <c r="K324" i="2"/>
  <c r="K325" i="2"/>
  <c r="K322" i="2"/>
  <c r="K323" i="2"/>
  <c r="Y245" i="2"/>
  <c r="T291" i="1"/>
  <c r="AI211" i="1"/>
  <c r="AB243" i="1"/>
  <c r="Q283" i="2"/>
  <c r="Q292" i="2" s="1"/>
  <c r="W267" i="1"/>
  <c r="W276" i="1" s="1"/>
  <c r="W274" i="1"/>
  <c r="AB244" i="1"/>
  <c r="AG203" i="2"/>
  <c r="AI202" i="2" s="1"/>
  <c r="AI204" i="2"/>
  <c r="W251" i="2"/>
  <c r="W260" i="2" s="1"/>
  <c r="L314" i="2"/>
  <c r="M313" i="2"/>
  <c r="T293" i="1"/>
  <c r="R282" i="2"/>
  <c r="S281" i="2"/>
  <c r="X266" i="1"/>
  <c r="Y265" i="1"/>
  <c r="X250" i="2"/>
  <c r="Y249" i="2"/>
  <c r="U283" i="1"/>
  <c r="U291" i="1" s="1"/>
  <c r="U292" i="1"/>
  <c r="U293" i="1"/>
  <c r="U290" i="1"/>
  <c r="AG210" i="1"/>
  <c r="AI210" i="1" s="1"/>
  <c r="N339" i="1" l="1"/>
  <c r="T298" i="1"/>
  <c r="U297" i="1"/>
  <c r="AF219" i="1"/>
  <c r="AF227" i="1" s="1"/>
  <c r="AF228" i="1"/>
  <c r="AF229" i="1"/>
  <c r="AF226" i="1"/>
  <c r="O338" i="1"/>
  <c r="O341" i="1"/>
  <c r="O339" i="1"/>
  <c r="O331" i="1"/>
  <c r="O340" i="1"/>
  <c r="V283" i="1"/>
  <c r="V292" i="1" s="1"/>
  <c r="V291" i="1"/>
  <c r="AG219" i="1"/>
  <c r="AI218" i="1" s="1"/>
  <c r="AG228" i="1"/>
  <c r="AI228" i="1" s="1"/>
  <c r="AG229" i="1"/>
  <c r="AI229" i="1" s="1"/>
  <c r="AG226" i="1"/>
  <c r="AI226" i="1" s="1"/>
  <c r="AI220" i="1"/>
  <c r="N313" i="2"/>
  <c r="M314" i="2"/>
  <c r="L315" i="2"/>
  <c r="L325" i="2" s="1"/>
  <c r="N338" i="1"/>
  <c r="X281" i="1"/>
  <c r="W282" i="1"/>
  <c r="S309" i="1"/>
  <c r="S299" i="1"/>
  <c r="S306" i="1" s="1"/>
  <c r="S308" i="1"/>
  <c r="S307" i="1"/>
  <c r="N309" i="2"/>
  <c r="W261" i="2"/>
  <c r="W275" i="1"/>
  <c r="AA251" i="1"/>
  <c r="AA259" i="1" s="1"/>
  <c r="AA260" i="1"/>
  <c r="N308" i="2"/>
  <c r="V266" i="2"/>
  <c r="W265" i="2"/>
  <c r="J340" i="2"/>
  <c r="L330" i="2"/>
  <c r="M329" i="2"/>
  <c r="O299" i="2"/>
  <c r="O307" i="2" s="1"/>
  <c r="O309" i="2"/>
  <c r="O306" i="2"/>
  <c r="O308" i="2"/>
  <c r="W259" i="2"/>
  <c r="U267" i="2"/>
  <c r="U275" i="2" s="1"/>
  <c r="AD235" i="1"/>
  <c r="AD243" i="1" s="1"/>
  <c r="J339" i="2"/>
  <c r="K339" i="2"/>
  <c r="K331" i="2"/>
  <c r="K340" i="2" s="1"/>
  <c r="K341" i="2"/>
  <c r="K338" i="2"/>
  <c r="Y250" i="2"/>
  <c r="Z249" i="2"/>
  <c r="X251" i="2"/>
  <c r="X259" i="2" s="1"/>
  <c r="J338" i="2"/>
  <c r="Y266" i="1"/>
  <c r="Z265" i="1"/>
  <c r="W277" i="1"/>
  <c r="X276" i="1"/>
  <c r="X267" i="1"/>
  <c r="X274" i="1" s="1"/>
  <c r="X277" i="1"/>
  <c r="X275" i="1"/>
  <c r="AC243" i="1"/>
  <c r="N341" i="1"/>
  <c r="W258" i="2"/>
  <c r="AL209" i="2"/>
  <c r="AI208" i="2"/>
  <c r="AI209" i="2"/>
  <c r="AJ209" i="2" s="1"/>
  <c r="AI206" i="2"/>
  <c r="AJ205" i="2" s="1"/>
  <c r="AC227" i="2"/>
  <c r="R306" i="1"/>
  <c r="AC244" i="1"/>
  <c r="AC233" i="2"/>
  <c r="AB234" i="2"/>
  <c r="AE228" i="1"/>
  <c r="P330" i="1"/>
  <c r="Q329" i="1"/>
  <c r="AE234" i="1"/>
  <c r="AF233" i="1"/>
  <c r="S282" i="2"/>
  <c r="T281" i="2"/>
  <c r="Q291" i="2"/>
  <c r="AC228" i="2"/>
  <c r="R307" i="1"/>
  <c r="Q293" i="2"/>
  <c r="AC242" i="1"/>
  <c r="AF210" i="2"/>
  <c r="P298" i="2"/>
  <c r="Q297" i="2"/>
  <c r="AC249" i="1"/>
  <c r="AB250" i="1"/>
  <c r="AG211" i="2"/>
  <c r="AI211" i="2" s="1"/>
  <c r="AA235" i="2"/>
  <c r="AA243" i="2" s="1"/>
  <c r="AA244" i="2"/>
  <c r="AA242" i="2"/>
  <c r="R293" i="2"/>
  <c r="R292" i="2"/>
  <c r="R291" i="2"/>
  <c r="R290" i="2"/>
  <c r="R283" i="2"/>
  <c r="AG210" i="2"/>
  <c r="Q290" i="2"/>
  <c r="AG213" i="2"/>
  <c r="AI213" i="2" s="1"/>
  <c r="Q315" i="1"/>
  <c r="Q324" i="1"/>
  <c r="Q325" i="1"/>
  <c r="Q322" i="1"/>
  <c r="Q323" i="1"/>
  <c r="AC226" i="2"/>
  <c r="AE218" i="2"/>
  <c r="AF217" i="2"/>
  <c r="AG212" i="2"/>
  <c r="AI212" i="2" s="1"/>
  <c r="S313" i="1"/>
  <c r="R314" i="1"/>
  <c r="AD219" i="2"/>
  <c r="AD228" i="2" s="1"/>
  <c r="AF218" i="2" l="1"/>
  <c r="AG217" i="2"/>
  <c r="AG218" i="2" s="1"/>
  <c r="Q330" i="1"/>
  <c r="R329" i="1"/>
  <c r="W283" i="1"/>
  <c r="W292" i="1" s="1"/>
  <c r="AD242" i="1"/>
  <c r="AE229" i="2"/>
  <c r="AE226" i="2"/>
  <c r="AE219" i="2"/>
  <c r="AE227" i="2" s="1"/>
  <c r="P331" i="1"/>
  <c r="P341" i="1" s="1"/>
  <c r="AB235" i="2"/>
  <c r="AB242" i="2" s="1"/>
  <c r="AB244" i="2"/>
  <c r="AB243" i="2"/>
  <c r="AB245" i="2"/>
  <c r="X260" i="2"/>
  <c r="AD244" i="1"/>
  <c r="Z250" i="2"/>
  <c r="AA249" i="2"/>
  <c r="AD245" i="1"/>
  <c r="N329" i="2"/>
  <c r="M330" i="2"/>
  <c r="L324" i="2"/>
  <c r="X261" i="2"/>
  <c r="AA258" i="1"/>
  <c r="AD233" i="2"/>
  <c r="AC234" i="2"/>
  <c r="AA261" i="1"/>
  <c r="AD226" i="2"/>
  <c r="AA245" i="2"/>
  <c r="Y251" i="2"/>
  <c r="Y258" i="2" s="1"/>
  <c r="U274" i="2"/>
  <c r="L339" i="2"/>
  <c r="L340" i="2"/>
  <c r="L331" i="2"/>
  <c r="L341" i="2" s="1"/>
  <c r="L322" i="2"/>
  <c r="V290" i="1"/>
  <c r="R297" i="2"/>
  <c r="Q298" i="2"/>
  <c r="U281" i="2"/>
  <c r="T282" i="2"/>
  <c r="L323" i="2"/>
  <c r="V293" i="1"/>
  <c r="U298" i="1"/>
  <c r="V297" i="1"/>
  <c r="P299" i="2"/>
  <c r="P309" i="2" s="1"/>
  <c r="P308" i="2"/>
  <c r="P306" i="2"/>
  <c r="X282" i="1"/>
  <c r="Y281" i="1"/>
  <c r="AD227" i="2"/>
  <c r="R324" i="1"/>
  <c r="R325" i="1"/>
  <c r="R322" i="1"/>
  <c r="R315" i="1"/>
  <c r="R323" i="1" s="1"/>
  <c r="U277" i="2"/>
  <c r="X265" i="2"/>
  <c r="W266" i="2"/>
  <c r="M315" i="2"/>
  <c r="M324" i="2" s="1"/>
  <c r="T299" i="1"/>
  <c r="T309" i="1" s="1"/>
  <c r="AD229" i="2"/>
  <c r="AI210" i="2"/>
  <c r="AB251" i="1"/>
  <c r="AB259" i="1" s="1"/>
  <c r="AB258" i="1"/>
  <c r="AB261" i="1"/>
  <c r="AG233" i="1"/>
  <c r="AG234" i="1" s="1"/>
  <c r="AF234" i="1"/>
  <c r="Z266" i="1"/>
  <c r="AA265" i="1"/>
  <c r="U276" i="2"/>
  <c r="V267" i="2"/>
  <c r="V275" i="2" s="1"/>
  <c r="V276" i="2"/>
  <c r="V277" i="2"/>
  <c r="N314" i="2"/>
  <c r="O313" i="2"/>
  <c r="X258" i="2"/>
  <c r="AG227" i="1"/>
  <c r="AI227" i="1" s="1"/>
  <c r="S283" i="2"/>
  <c r="S293" i="2" s="1"/>
  <c r="T313" i="1"/>
  <c r="S314" i="1"/>
  <c r="AC250" i="1"/>
  <c r="AD249" i="1"/>
  <c r="AE244" i="1"/>
  <c r="AE235" i="1"/>
  <c r="AE245" i="1" s="1"/>
  <c r="Y267" i="1"/>
  <c r="Y276" i="1"/>
  <c r="Y274" i="1"/>
  <c r="Y277" i="1"/>
  <c r="Y275" i="1"/>
  <c r="AL225" i="1"/>
  <c r="AI225" i="1"/>
  <c r="AJ225" i="1" s="1"/>
  <c r="AI222" i="1"/>
  <c r="AJ221" i="1" s="1"/>
  <c r="AI224" i="1"/>
  <c r="U299" i="1" l="1"/>
  <c r="U307" i="1" s="1"/>
  <c r="M323" i="2"/>
  <c r="Z281" i="1"/>
  <c r="Y282" i="1"/>
  <c r="U282" i="2"/>
  <c r="V281" i="2"/>
  <c r="Y261" i="2"/>
  <c r="M339" i="2"/>
  <c r="M331" i="2"/>
  <c r="M340" i="2" s="1"/>
  <c r="M341" i="2"/>
  <c r="P340" i="1"/>
  <c r="W291" i="1"/>
  <c r="AF235" i="1"/>
  <c r="AF242" i="1" s="1"/>
  <c r="W293" i="1"/>
  <c r="AD250" i="1"/>
  <c r="AE249" i="1"/>
  <c r="AB260" i="1"/>
  <c r="S297" i="2"/>
  <c r="R298" i="2"/>
  <c r="Y260" i="2"/>
  <c r="P339" i="1"/>
  <c r="W290" i="1"/>
  <c r="AE233" i="2"/>
  <c r="AD234" i="2"/>
  <c r="T307" i="1"/>
  <c r="S324" i="1"/>
  <c r="S315" i="1"/>
  <c r="S322" i="1" s="1"/>
  <c r="S323" i="1"/>
  <c r="M322" i="2"/>
  <c r="M325" i="2"/>
  <c r="W267" i="2"/>
  <c r="W275" i="2" s="1"/>
  <c r="W274" i="2"/>
  <c r="Y259" i="2"/>
  <c r="AA250" i="2"/>
  <c r="AB249" i="2"/>
  <c r="P338" i="1"/>
  <c r="AG235" i="1"/>
  <c r="AI234" i="1" s="1"/>
  <c r="AI236" i="1"/>
  <c r="O314" i="2"/>
  <c r="P313" i="2"/>
  <c r="N330" i="2"/>
  <c r="O329" i="2"/>
  <c r="S291" i="2"/>
  <c r="V274" i="2"/>
  <c r="X266" i="2"/>
  <c r="Y265" i="2"/>
  <c r="Z251" i="2"/>
  <c r="Z260" i="2"/>
  <c r="Z258" i="2"/>
  <c r="Z261" i="2"/>
  <c r="Z259" i="2"/>
  <c r="S329" i="1"/>
  <c r="R330" i="1"/>
  <c r="AC251" i="1"/>
  <c r="AC260" i="1" s="1"/>
  <c r="AC258" i="1"/>
  <c r="N315" i="2"/>
  <c r="N324" i="2" s="1"/>
  <c r="N325" i="2"/>
  <c r="N322" i="2"/>
  <c r="T308" i="1"/>
  <c r="P307" i="2"/>
  <c r="AE228" i="2"/>
  <c r="Q331" i="1"/>
  <c r="Q341" i="1" s="1"/>
  <c r="Q299" i="2"/>
  <c r="Q306" i="2" s="1"/>
  <c r="S290" i="2"/>
  <c r="S292" i="2"/>
  <c r="AE243" i="1"/>
  <c r="T306" i="1"/>
  <c r="AG219" i="2"/>
  <c r="AI218" i="2" s="1"/>
  <c r="AG228" i="2"/>
  <c r="AG229" i="2"/>
  <c r="AG226" i="2"/>
  <c r="AI220" i="2"/>
  <c r="T283" i="2"/>
  <c r="T293" i="2" s="1"/>
  <c r="T292" i="2"/>
  <c r="T314" i="1"/>
  <c r="U313" i="1"/>
  <c r="X283" i="1"/>
  <c r="X292" i="1" s="1"/>
  <c r="AE242" i="1"/>
  <c r="AB265" i="1"/>
  <c r="AA266" i="1"/>
  <c r="L338" i="2"/>
  <c r="Z267" i="1"/>
  <c r="Z277" i="1" s="1"/>
  <c r="Z275" i="1"/>
  <c r="Z274" i="1"/>
  <c r="W297" i="1"/>
  <c r="V298" i="1"/>
  <c r="AC235" i="2"/>
  <c r="AC244" i="2" s="1"/>
  <c r="AF219" i="2"/>
  <c r="AF226" i="2" s="1"/>
  <c r="N331" i="2" l="1"/>
  <c r="N339" i="2" s="1"/>
  <c r="N340" i="2"/>
  <c r="N341" i="2"/>
  <c r="N338" i="2"/>
  <c r="T290" i="2"/>
  <c r="AF243" i="1"/>
  <c r="U283" i="2"/>
  <c r="U293" i="2" s="1"/>
  <c r="AF244" i="1"/>
  <c r="Y292" i="1"/>
  <c r="Y283" i="1"/>
  <c r="Y293" i="1" s="1"/>
  <c r="AB266" i="1"/>
  <c r="AC265" i="1"/>
  <c r="AC245" i="2"/>
  <c r="AI226" i="2"/>
  <c r="AG242" i="1"/>
  <c r="AI242" i="1" s="1"/>
  <c r="W276" i="2"/>
  <c r="AF245" i="1"/>
  <c r="AA281" i="1"/>
  <c r="Z282" i="1"/>
  <c r="AD235" i="2"/>
  <c r="AD244" i="2" s="1"/>
  <c r="Q309" i="2"/>
  <c r="Y266" i="2"/>
  <c r="Z265" i="2"/>
  <c r="AG245" i="1"/>
  <c r="AI245" i="1" s="1"/>
  <c r="R299" i="2"/>
  <c r="R309" i="2" s="1"/>
  <c r="W298" i="1"/>
  <c r="X297" i="1"/>
  <c r="W277" i="2"/>
  <c r="X291" i="1"/>
  <c r="Q308" i="2"/>
  <c r="AI228" i="2"/>
  <c r="AF227" i="2"/>
  <c r="Z276" i="1"/>
  <c r="U314" i="1"/>
  <c r="V313" i="1"/>
  <c r="AG227" i="2"/>
  <c r="Q340" i="1"/>
  <c r="AC261" i="1"/>
  <c r="X267" i="2"/>
  <c r="X275" i="2" s="1"/>
  <c r="AG243" i="1"/>
  <c r="AI243" i="1" s="1"/>
  <c r="S325" i="1"/>
  <c r="S298" i="2"/>
  <c r="T297" i="2"/>
  <c r="M338" i="2"/>
  <c r="U306" i="1"/>
  <c r="R331" i="1"/>
  <c r="R341" i="1" s="1"/>
  <c r="R340" i="1"/>
  <c r="R338" i="1"/>
  <c r="Q313" i="2"/>
  <c r="P314" i="2"/>
  <c r="AL225" i="2"/>
  <c r="AI225" i="2"/>
  <c r="AJ225" i="2" s="1"/>
  <c r="AI224" i="2"/>
  <c r="AI222" i="2"/>
  <c r="AJ221" i="2" s="1"/>
  <c r="AF233" i="2"/>
  <c r="AE234" i="2"/>
  <c r="AF229" i="2"/>
  <c r="AI229" i="2" s="1"/>
  <c r="Q338" i="1"/>
  <c r="T325" i="1"/>
  <c r="T322" i="1"/>
  <c r="T323" i="1"/>
  <c r="T315" i="1"/>
  <c r="T324" i="1" s="1"/>
  <c r="U309" i="1"/>
  <c r="O315" i="2"/>
  <c r="O325" i="2" s="1"/>
  <c r="O324" i="2"/>
  <c r="AL241" i="1"/>
  <c r="AI241" i="1"/>
  <c r="AJ241" i="1" s="1"/>
  <c r="AI240" i="1"/>
  <c r="AI238" i="1"/>
  <c r="AJ237" i="1" s="1"/>
  <c r="AF228" i="2"/>
  <c r="X293" i="1"/>
  <c r="Q307" i="2"/>
  <c r="X290" i="1"/>
  <c r="AC242" i="2"/>
  <c r="Q339" i="1"/>
  <c r="AC259" i="1"/>
  <c r="AC243" i="2"/>
  <c r="T291" i="2"/>
  <c r="AB250" i="2"/>
  <c r="AC249" i="2"/>
  <c r="AF249" i="1"/>
  <c r="AE250" i="1"/>
  <c r="U308" i="1"/>
  <c r="S330" i="1"/>
  <c r="T329" i="1"/>
  <c r="V299" i="1"/>
  <c r="V307" i="1" s="1"/>
  <c r="V306" i="1"/>
  <c r="V309" i="1"/>
  <c r="V282" i="2"/>
  <c r="W281" i="2"/>
  <c r="N323" i="2"/>
  <c r="AG244" i="1"/>
  <c r="AI244" i="1" s="1"/>
  <c r="AA267" i="1"/>
  <c r="AA276" i="1" s="1"/>
  <c r="AA275" i="1"/>
  <c r="P329" i="2"/>
  <c r="O330" i="2"/>
  <c r="AA261" i="2"/>
  <c r="AA258" i="2"/>
  <c r="AA251" i="2"/>
  <c r="AA259" i="2" s="1"/>
  <c r="AA260" i="2"/>
  <c r="AD251" i="1"/>
  <c r="AD260" i="1" s="1"/>
  <c r="AD261" i="1"/>
  <c r="AD258" i="1"/>
  <c r="P315" i="2" l="1"/>
  <c r="P324" i="2"/>
  <c r="P323" i="2"/>
  <c r="P325" i="2"/>
  <c r="P322" i="2"/>
  <c r="V283" i="2"/>
  <c r="V293" i="2" s="1"/>
  <c r="V290" i="2"/>
  <c r="U292" i="2"/>
  <c r="U290" i="2"/>
  <c r="U291" i="2"/>
  <c r="AC266" i="1"/>
  <c r="AD265" i="1"/>
  <c r="R339" i="1"/>
  <c r="X276" i="2"/>
  <c r="X298" i="1"/>
  <c r="Y297" i="1"/>
  <c r="AD245" i="2"/>
  <c r="AB274" i="1"/>
  <c r="AB277" i="1"/>
  <c r="AB267" i="1"/>
  <c r="AB275" i="1" s="1"/>
  <c r="AB276" i="1"/>
  <c r="O331" i="2"/>
  <c r="O340" i="2"/>
  <c r="O341" i="2"/>
  <c r="O338" i="2"/>
  <c r="O339" i="2"/>
  <c r="X277" i="2"/>
  <c r="X274" i="2"/>
  <c r="V308" i="1"/>
  <c r="AG233" i="2"/>
  <c r="AG234" i="2" s="1"/>
  <c r="AF234" i="2"/>
  <c r="W299" i="1"/>
  <c r="W307" i="1" s="1"/>
  <c r="W309" i="1"/>
  <c r="W306" i="1"/>
  <c r="AD242" i="2"/>
  <c r="AC250" i="2"/>
  <c r="AD249" i="2"/>
  <c r="O322" i="2"/>
  <c r="AD243" i="2"/>
  <c r="AE235" i="2"/>
  <c r="AE244" i="2" s="1"/>
  <c r="AE245" i="2"/>
  <c r="O323" i="2"/>
  <c r="U329" i="1"/>
  <c r="T330" i="1"/>
  <c r="S331" i="1"/>
  <c r="S338" i="1" s="1"/>
  <c r="S340" i="1"/>
  <c r="AI227" i="2"/>
  <c r="R308" i="2"/>
  <c r="Y291" i="1"/>
  <c r="Q314" i="2"/>
  <c r="R313" i="2"/>
  <c r="Y267" i="2"/>
  <c r="Y276" i="2" s="1"/>
  <c r="Y274" i="2"/>
  <c r="Y275" i="2"/>
  <c r="AA274" i="1"/>
  <c r="T298" i="2"/>
  <c r="U297" i="2"/>
  <c r="V314" i="1"/>
  <c r="W313" i="1"/>
  <c r="R307" i="2"/>
  <c r="Z283" i="1"/>
  <c r="Z293" i="1" s="1"/>
  <c r="Y290" i="1"/>
  <c r="AA277" i="1"/>
  <c r="AD259" i="1"/>
  <c r="AE251" i="1"/>
  <c r="AE260" i="1" s="1"/>
  <c r="AE261" i="1"/>
  <c r="AE258" i="1"/>
  <c r="S299" i="2"/>
  <c r="S308" i="2" s="1"/>
  <c r="S309" i="2"/>
  <c r="S307" i="2"/>
  <c r="S306" i="2"/>
  <c r="U325" i="1"/>
  <c r="U315" i="1"/>
  <c r="U322" i="1" s="1"/>
  <c r="R306" i="2"/>
  <c r="AA282" i="1"/>
  <c r="AB281" i="1"/>
  <c r="W282" i="2"/>
  <c r="X281" i="2"/>
  <c r="AB260" i="2"/>
  <c r="AB258" i="2"/>
  <c r="AB261" i="2"/>
  <c r="AB251" i="2"/>
  <c r="AB259" i="2"/>
  <c r="Z266" i="2"/>
  <c r="AA265" i="2"/>
  <c r="P330" i="2"/>
  <c r="Q329" i="2"/>
  <c r="AG249" i="1"/>
  <c r="AG250" i="1" s="1"/>
  <c r="AF250" i="1"/>
  <c r="Y281" i="2" l="1"/>
  <c r="X282" i="2"/>
  <c r="Z297" i="1"/>
  <c r="Y298" i="1"/>
  <c r="S341" i="1"/>
  <c r="AF251" i="1"/>
  <c r="AF260" i="1" s="1"/>
  <c r="AF259" i="1"/>
  <c r="Z292" i="1"/>
  <c r="T341" i="1"/>
  <c r="T331" i="1"/>
  <c r="T339" i="1" s="1"/>
  <c r="T340" i="1"/>
  <c r="T338" i="1"/>
  <c r="AC251" i="2"/>
  <c r="AC260" i="2" s="1"/>
  <c r="AC259" i="2"/>
  <c r="AC258" i="2"/>
  <c r="X299" i="1"/>
  <c r="X306" i="1" s="1"/>
  <c r="X308" i="1"/>
  <c r="X307" i="1"/>
  <c r="V291" i="2"/>
  <c r="AG235" i="2"/>
  <c r="AI234" i="2" s="1"/>
  <c r="AI236" i="2"/>
  <c r="V292" i="2"/>
  <c r="AB282" i="1"/>
  <c r="AC281" i="1"/>
  <c r="S313" i="2"/>
  <c r="R314" i="2"/>
  <c r="Z290" i="1"/>
  <c r="Q315" i="2"/>
  <c r="Q322" i="2" s="1"/>
  <c r="AG251" i="1"/>
  <c r="AI250" i="1" s="1"/>
  <c r="AG261" i="1"/>
  <c r="AG258" i="1"/>
  <c r="AG260" i="1"/>
  <c r="AI252" i="1"/>
  <c r="P331" i="2"/>
  <c r="P340" i="2" s="1"/>
  <c r="P341" i="2"/>
  <c r="P338" i="2"/>
  <c r="P339" i="2"/>
  <c r="W314" i="1"/>
  <c r="X313" i="1"/>
  <c r="W308" i="1"/>
  <c r="AD250" i="2"/>
  <c r="AE249" i="2"/>
  <c r="W283" i="2"/>
  <c r="W293" i="2"/>
  <c r="W292" i="2"/>
  <c r="W291" i="2"/>
  <c r="W290" i="2"/>
  <c r="AE265" i="1"/>
  <c r="AD266" i="1"/>
  <c r="V329" i="1"/>
  <c r="U330" i="1"/>
  <c r="AA293" i="1"/>
  <c r="AA290" i="1"/>
  <c r="AA291" i="1"/>
  <c r="AA283" i="1"/>
  <c r="AA292" i="1"/>
  <c r="U324" i="1"/>
  <c r="V315" i="1"/>
  <c r="V322" i="1" s="1"/>
  <c r="V324" i="1"/>
  <c r="AE259" i="1"/>
  <c r="V297" i="2"/>
  <c r="U298" i="2"/>
  <c r="AE243" i="2"/>
  <c r="AC267" i="1"/>
  <c r="AC277" i="1" s="1"/>
  <c r="S339" i="1"/>
  <c r="Y277" i="2"/>
  <c r="Z291" i="1"/>
  <c r="R329" i="2"/>
  <c r="Q330" i="2"/>
  <c r="AB265" i="2"/>
  <c r="AA266" i="2"/>
  <c r="Z267" i="2"/>
  <c r="Z275" i="2"/>
  <c r="Z277" i="2"/>
  <c r="Z274" i="2"/>
  <c r="Z276" i="2"/>
  <c r="AE242" i="2"/>
  <c r="U323" i="1"/>
  <c r="T299" i="2"/>
  <c r="T309" i="2" s="1"/>
  <c r="T308" i="2"/>
  <c r="T306" i="2"/>
  <c r="AF235" i="2"/>
  <c r="AF242" i="2" s="1"/>
  <c r="AC282" i="1" l="1"/>
  <c r="AD281" i="1"/>
  <c r="AE250" i="2"/>
  <c r="AF249" i="2"/>
  <c r="Q331" i="2"/>
  <c r="Q340" i="2" s="1"/>
  <c r="AF258" i="1"/>
  <c r="AI258" i="1" s="1"/>
  <c r="AI260" i="1"/>
  <c r="AD251" i="2"/>
  <c r="AD261" i="2" s="1"/>
  <c r="AD260" i="2"/>
  <c r="AI261" i="1"/>
  <c r="X314" i="1"/>
  <c r="Y313" i="1"/>
  <c r="W329" i="1"/>
  <c r="V330" i="1"/>
  <c r="Q323" i="2"/>
  <c r="AG244" i="2"/>
  <c r="AC261" i="2"/>
  <c r="AF261" i="1"/>
  <c r="W315" i="1"/>
  <c r="W325" i="1" s="1"/>
  <c r="W323" i="1"/>
  <c r="AG242" i="2"/>
  <c r="AI242" i="2" s="1"/>
  <c r="V323" i="1"/>
  <c r="AC275" i="1"/>
  <c r="V325" i="1"/>
  <c r="Q325" i="2"/>
  <c r="AG243" i="2"/>
  <c r="Y299" i="1"/>
  <c r="Y308" i="1"/>
  <c r="Y309" i="1"/>
  <c r="Y306" i="1"/>
  <c r="Y307" i="1"/>
  <c r="U299" i="2"/>
  <c r="U307" i="2" s="1"/>
  <c r="AB290" i="1"/>
  <c r="AB283" i="1"/>
  <c r="AB293" i="1" s="1"/>
  <c r="AB292" i="1"/>
  <c r="AI241" i="2"/>
  <c r="AJ241" i="2" s="1"/>
  <c r="AL241" i="2"/>
  <c r="AI238" i="2"/>
  <c r="AJ237" i="2" s="1"/>
  <c r="AI240" i="2"/>
  <c r="AF265" i="1"/>
  <c r="AE266" i="1"/>
  <c r="AA297" i="1"/>
  <c r="Z298" i="1"/>
  <c r="S329" i="2"/>
  <c r="R330" i="2"/>
  <c r="T307" i="2"/>
  <c r="AD267" i="1"/>
  <c r="AD274" i="1" s="1"/>
  <c r="AD276" i="1"/>
  <c r="AD275" i="1"/>
  <c r="AC276" i="1"/>
  <c r="AF245" i="2"/>
  <c r="AF244" i="2"/>
  <c r="AF243" i="2"/>
  <c r="AC274" i="1"/>
  <c r="AL257" i="1"/>
  <c r="AI257" i="1"/>
  <c r="AJ257" i="1" s="1"/>
  <c r="AI256" i="1"/>
  <c r="AI254" i="1"/>
  <c r="AJ253" i="1" s="1"/>
  <c r="R315" i="2"/>
  <c r="R324" i="2" s="1"/>
  <c r="R323" i="2"/>
  <c r="X309" i="1"/>
  <c r="X283" i="2"/>
  <c r="X290" i="2" s="1"/>
  <c r="X292" i="2"/>
  <c r="X293" i="2"/>
  <c r="X291" i="2"/>
  <c r="AB266" i="2"/>
  <c r="AC265" i="2"/>
  <c r="W297" i="2"/>
  <c r="V298" i="2"/>
  <c r="U331" i="1"/>
  <c r="U340" i="1" s="1"/>
  <c r="Q324" i="2"/>
  <c r="AG245" i="2"/>
  <c r="AA267" i="2"/>
  <c r="AA274" i="2" s="1"/>
  <c r="AG259" i="1"/>
  <c r="AI259" i="1" s="1"/>
  <c r="S314" i="2"/>
  <c r="T313" i="2"/>
  <c r="Z281" i="2"/>
  <c r="Y282" i="2"/>
  <c r="Q339" i="2" l="1"/>
  <c r="AE267" i="1"/>
  <c r="AE274" i="1" s="1"/>
  <c r="AE276" i="1"/>
  <c r="V299" i="2"/>
  <c r="V308" i="2" s="1"/>
  <c r="Y314" i="1"/>
  <c r="Z313" i="1"/>
  <c r="Q338" i="2"/>
  <c r="X315" i="1"/>
  <c r="X323" i="1" s="1"/>
  <c r="X324" i="1"/>
  <c r="X322" i="1"/>
  <c r="X325" i="1"/>
  <c r="Q341" i="2"/>
  <c r="U341" i="1"/>
  <c r="X329" i="1"/>
  <c r="W330" i="1"/>
  <c r="R325" i="2"/>
  <c r="AB267" i="2"/>
  <c r="AB274" i="2" s="1"/>
  <c r="AB275" i="2"/>
  <c r="AB276" i="2"/>
  <c r="AB277" i="2"/>
  <c r="U308" i="2"/>
  <c r="W324" i="1"/>
  <c r="R322" i="2"/>
  <c r="AF250" i="2"/>
  <c r="AG249" i="2"/>
  <c r="AG250" i="2" s="1"/>
  <c r="AA275" i="2"/>
  <c r="W322" i="1"/>
  <c r="AD259" i="2"/>
  <c r="AE251" i="2"/>
  <c r="AE260" i="2" s="1"/>
  <c r="V340" i="1"/>
  <c r="V338" i="1"/>
  <c r="V339" i="1"/>
  <c r="V331" i="1"/>
  <c r="V341" i="1" s="1"/>
  <c r="AA276" i="2"/>
  <c r="U306" i="2"/>
  <c r="AC266" i="2"/>
  <c r="AD265" i="2"/>
  <c r="U309" i="2"/>
  <c r="AI245" i="2"/>
  <c r="Y291" i="2"/>
  <c r="Y292" i="2"/>
  <c r="Y293" i="2"/>
  <c r="Y290" i="2"/>
  <c r="Y283" i="2"/>
  <c r="AI244" i="2"/>
  <c r="AG265" i="1"/>
  <c r="AG266" i="1" s="1"/>
  <c r="AF266" i="1"/>
  <c r="AA277" i="2"/>
  <c r="U339" i="1"/>
  <c r="Z282" i="2"/>
  <c r="AA281" i="2"/>
  <c r="U338" i="1"/>
  <c r="S330" i="2"/>
  <c r="T329" i="2"/>
  <c r="AB291" i="1"/>
  <c r="AD258" i="2"/>
  <c r="AE281" i="1"/>
  <c r="AD282" i="1"/>
  <c r="S315" i="2"/>
  <c r="S323" i="2" s="1"/>
  <c r="S324" i="2"/>
  <c r="S325" i="2"/>
  <c r="S322" i="2"/>
  <c r="AB297" i="1"/>
  <c r="AA298" i="1"/>
  <c r="W298" i="2"/>
  <c r="X297" i="2"/>
  <c r="AD277" i="1"/>
  <c r="R331" i="2"/>
  <c r="R340" i="2" s="1"/>
  <c r="U313" i="2"/>
  <c r="T314" i="2"/>
  <c r="Z308" i="1"/>
  <c r="Z309" i="1"/>
  <c r="Z306" i="1"/>
  <c r="Z307" i="1"/>
  <c r="Z299" i="1"/>
  <c r="AI243" i="2"/>
  <c r="AC283" i="1"/>
  <c r="AC292" i="1" s="1"/>
  <c r="AA299" i="1" l="1"/>
  <c r="AA308" i="1" s="1"/>
  <c r="V306" i="2"/>
  <c r="V307" i="2"/>
  <c r="AF251" i="2"/>
  <c r="AF258" i="2" s="1"/>
  <c r="AF259" i="2"/>
  <c r="AF260" i="2"/>
  <c r="T315" i="2"/>
  <c r="T325" i="2" s="1"/>
  <c r="T323" i="2"/>
  <c r="Z283" i="2"/>
  <c r="Z292" i="2" s="1"/>
  <c r="V309" i="2"/>
  <c r="AE275" i="1"/>
  <c r="S331" i="2"/>
  <c r="S341" i="2" s="1"/>
  <c r="S340" i="2"/>
  <c r="AA282" i="2"/>
  <c r="AB281" i="2"/>
  <c r="AE261" i="2"/>
  <c r="AF277" i="1"/>
  <c r="AF275" i="1"/>
  <c r="AF276" i="1"/>
  <c r="AF274" i="1"/>
  <c r="AF267" i="1"/>
  <c r="AE277" i="1"/>
  <c r="U329" i="2"/>
  <c r="T330" i="2"/>
  <c r="AE265" i="2"/>
  <c r="AD266" i="2"/>
  <c r="R338" i="2"/>
  <c r="AG267" i="1"/>
  <c r="AI266" i="1" s="1"/>
  <c r="AG276" i="1"/>
  <c r="AI276" i="1" s="1"/>
  <c r="AG274" i="1"/>
  <c r="AI268" i="1"/>
  <c r="AA313" i="1"/>
  <c r="Z314" i="1"/>
  <c r="V313" i="2"/>
  <c r="U314" i="2"/>
  <c r="AC293" i="1"/>
  <c r="AC290" i="1"/>
  <c r="AC267" i="2"/>
  <c r="AC274" i="2" s="1"/>
  <c r="AE259" i="2"/>
  <c r="AC291" i="1"/>
  <c r="R341" i="2"/>
  <c r="Y315" i="1"/>
  <c r="Y325" i="1" s="1"/>
  <c r="Y322" i="1"/>
  <c r="Y297" i="2"/>
  <c r="X298" i="2"/>
  <c r="X330" i="1"/>
  <c r="Y329" i="1"/>
  <c r="W299" i="2"/>
  <c r="W309" i="2" s="1"/>
  <c r="W308" i="2"/>
  <c r="W307" i="2"/>
  <c r="AB298" i="1"/>
  <c r="AC297" i="1"/>
  <c r="AE258" i="2"/>
  <c r="R339" i="2"/>
  <c r="AD291" i="1"/>
  <c r="AD292" i="1"/>
  <c r="AD283" i="1"/>
  <c r="AD293" i="1" s="1"/>
  <c r="AD290" i="1"/>
  <c r="AE282" i="1"/>
  <c r="AF281" i="1"/>
  <c r="AG251" i="2"/>
  <c r="AI250" i="2" s="1"/>
  <c r="AG261" i="2"/>
  <c r="AG258" i="2"/>
  <c r="AG259" i="2"/>
  <c r="AG260" i="2"/>
  <c r="AI252" i="2"/>
  <c r="W340" i="1"/>
  <c r="W331" i="1"/>
  <c r="W338" i="1" s="1"/>
  <c r="W339" i="1"/>
  <c r="AG275" i="1" l="1"/>
  <c r="AI275" i="1" s="1"/>
  <c r="X299" i="2"/>
  <c r="X308" i="2" s="1"/>
  <c r="AI260" i="2"/>
  <c r="AC276" i="2"/>
  <c r="AI258" i="2"/>
  <c r="AC277" i="2"/>
  <c r="AF261" i="2"/>
  <c r="AI261" i="2" s="1"/>
  <c r="X340" i="1"/>
  <c r="X331" i="1"/>
  <c r="X341" i="1" s="1"/>
  <c r="Z297" i="2"/>
  <c r="Y298" i="2"/>
  <c r="AC275" i="2"/>
  <c r="AC281" i="2"/>
  <c r="AB282" i="2"/>
  <c r="Y324" i="1"/>
  <c r="AA283" i="2"/>
  <c r="AA293" i="2" s="1"/>
  <c r="Z293" i="2"/>
  <c r="AI274" i="1"/>
  <c r="AL257" i="2"/>
  <c r="AI257" i="2"/>
  <c r="AJ257" i="2" s="1"/>
  <c r="AI256" i="2"/>
  <c r="AI254" i="2"/>
  <c r="AJ253" i="2" s="1"/>
  <c r="AI259" i="2"/>
  <c r="Y323" i="1"/>
  <c r="AD267" i="2"/>
  <c r="AD277" i="2" s="1"/>
  <c r="AD275" i="2"/>
  <c r="AD274" i="2"/>
  <c r="AA306" i="1"/>
  <c r="AF282" i="1"/>
  <c r="AG281" i="1"/>
  <c r="AG282" i="1" s="1"/>
  <c r="AE266" i="2"/>
  <c r="AF265" i="2"/>
  <c r="AE291" i="1"/>
  <c r="AE283" i="1"/>
  <c r="AE293" i="1" s="1"/>
  <c r="AE290" i="1"/>
  <c r="AE292" i="1"/>
  <c r="S339" i="2"/>
  <c r="T324" i="2"/>
  <c r="AA309" i="1"/>
  <c r="AC298" i="1"/>
  <c r="AD297" i="1"/>
  <c r="Z291" i="2"/>
  <c r="T341" i="2"/>
  <c r="T338" i="2"/>
  <c r="T339" i="2"/>
  <c r="T331" i="2"/>
  <c r="T340" i="2"/>
  <c r="W306" i="2"/>
  <c r="Z315" i="1"/>
  <c r="Z323" i="1" s="1"/>
  <c r="Z324" i="1"/>
  <c r="Z325" i="1"/>
  <c r="Z322" i="1"/>
  <c r="W341" i="1"/>
  <c r="AA314" i="1"/>
  <c r="AB313" i="1"/>
  <c r="S338" i="2"/>
  <c r="T322" i="2"/>
  <c r="AA307" i="1"/>
  <c r="Z290" i="2"/>
  <c r="AG277" i="1"/>
  <c r="AI277" i="1" s="1"/>
  <c r="AB299" i="1"/>
  <c r="AB308" i="1" s="1"/>
  <c r="U315" i="2"/>
  <c r="U324" i="2" s="1"/>
  <c r="W313" i="2"/>
  <c r="V314" i="2"/>
  <c r="U330" i="2"/>
  <c r="V329" i="2"/>
  <c r="Y330" i="1"/>
  <c r="Z329" i="1"/>
  <c r="AI273" i="1"/>
  <c r="AJ273" i="1" s="1"/>
  <c r="AL273" i="1"/>
  <c r="AI270" i="1"/>
  <c r="AJ269" i="1" s="1"/>
  <c r="AI272" i="1"/>
  <c r="AB283" i="2" l="1"/>
  <c r="AB293" i="2" s="1"/>
  <c r="Y331" i="1"/>
  <c r="Y341" i="1" s="1"/>
  <c r="U323" i="2"/>
  <c r="AE267" i="2"/>
  <c r="AE274" i="2" s="1"/>
  <c r="AE275" i="2"/>
  <c r="AE276" i="2"/>
  <c r="Z330" i="1"/>
  <c r="AA329" i="1"/>
  <c r="AG283" i="1"/>
  <c r="AI282" i="1" s="1"/>
  <c r="AG292" i="1"/>
  <c r="AI292" i="1" s="1"/>
  <c r="AG293" i="1"/>
  <c r="AG290" i="1"/>
  <c r="AI290" i="1" s="1"/>
  <c r="AG291" i="1"/>
  <c r="AI291" i="1" s="1"/>
  <c r="AI284" i="1"/>
  <c r="AF283" i="1"/>
  <c r="AF293" i="1" s="1"/>
  <c r="AF291" i="1"/>
  <c r="AF292" i="1"/>
  <c r="AF290" i="1"/>
  <c r="W329" i="2"/>
  <c r="V330" i="2"/>
  <c r="AB306" i="1"/>
  <c r="Y309" i="2"/>
  <c r="Y306" i="2"/>
  <c r="Y299" i="2"/>
  <c r="Y307" i="2" s="1"/>
  <c r="X309" i="2"/>
  <c r="AC313" i="1"/>
  <c r="AB314" i="1"/>
  <c r="U331" i="2"/>
  <c r="U341" i="2" s="1"/>
  <c r="U340" i="2"/>
  <c r="X307" i="2"/>
  <c r="AG265" i="2"/>
  <c r="AG266" i="2" s="1"/>
  <c r="AF266" i="2"/>
  <c r="AD298" i="1"/>
  <c r="AE297" i="1"/>
  <c r="AB309" i="1"/>
  <c r="X313" i="2"/>
  <c r="W314" i="2"/>
  <c r="AA292" i="2"/>
  <c r="X339" i="1"/>
  <c r="X306" i="2"/>
  <c r="AB307" i="1"/>
  <c r="AD281" i="2"/>
  <c r="AC282" i="2"/>
  <c r="AC299" i="1"/>
  <c r="AC308" i="1" s="1"/>
  <c r="V315" i="2"/>
  <c r="V323" i="2" s="1"/>
  <c r="AA297" i="2"/>
  <c r="Z298" i="2"/>
  <c r="U322" i="2"/>
  <c r="AD276" i="2"/>
  <c r="U325" i="2"/>
  <c r="AA291" i="2"/>
  <c r="X338" i="1"/>
  <c r="AA315" i="1"/>
  <c r="AA323" i="1" s="1"/>
  <c r="AA325" i="1"/>
  <c r="AA324" i="1"/>
  <c r="AA322" i="1"/>
  <c r="AA290" i="2"/>
  <c r="V322" i="2" l="1"/>
  <c r="U339" i="2"/>
  <c r="W315" i="2"/>
  <c r="W325" i="2" s="1"/>
  <c r="W322" i="2"/>
  <c r="W323" i="2"/>
  <c r="V341" i="2"/>
  <c r="V338" i="2"/>
  <c r="V339" i="2"/>
  <c r="V331" i="2"/>
  <c r="V340" i="2" s="1"/>
  <c r="W330" i="2"/>
  <c r="X329" i="2"/>
  <c r="AD313" i="1"/>
  <c r="AC314" i="1"/>
  <c r="Y340" i="1"/>
  <c r="V324" i="2"/>
  <c r="AI293" i="1"/>
  <c r="V325" i="2"/>
  <c r="Y339" i="1"/>
  <c r="AD309" i="1"/>
  <c r="AD299" i="1"/>
  <c r="AD306" i="1" s="1"/>
  <c r="AD308" i="1"/>
  <c r="AB290" i="2"/>
  <c r="AC309" i="1"/>
  <c r="AB291" i="2"/>
  <c r="U338" i="2"/>
  <c r="Y338" i="1"/>
  <c r="X314" i="2"/>
  <c r="Y313" i="2"/>
  <c r="AA330" i="1"/>
  <c r="AB329" i="1"/>
  <c r="AC307" i="1"/>
  <c r="AE298" i="1"/>
  <c r="AF297" i="1"/>
  <c r="AC306" i="1"/>
  <c r="AF267" i="2"/>
  <c r="AF274" i="2" s="1"/>
  <c r="Z308" i="2"/>
  <c r="Z306" i="2"/>
  <c r="Z299" i="2"/>
  <c r="Z309" i="2" s="1"/>
  <c r="Z307" i="2"/>
  <c r="AC283" i="2"/>
  <c r="AC292" i="2" s="1"/>
  <c r="AG267" i="2"/>
  <c r="AI266" i="2" s="1"/>
  <c r="AG274" i="2"/>
  <c r="AI268" i="2"/>
  <c r="Y308" i="2"/>
  <c r="AE277" i="2"/>
  <c r="AB292" i="2"/>
  <c r="AB315" i="1"/>
  <c r="AB324" i="1" s="1"/>
  <c r="AB325" i="1"/>
  <c r="AB322" i="1"/>
  <c r="AB323" i="1"/>
  <c r="Z340" i="1"/>
  <c r="Z341" i="1"/>
  <c r="Z331" i="1"/>
  <c r="Z338" i="1" s="1"/>
  <c r="AA298" i="2"/>
  <c r="AB297" i="2"/>
  <c r="AE281" i="2"/>
  <c r="AD282" i="2"/>
  <c r="AL289" i="1"/>
  <c r="AI289" i="1"/>
  <c r="AJ289" i="1" s="1"/>
  <c r="AI286" i="1"/>
  <c r="AJ285" i="1" s="1"/>
  <c r="AI288" i="1"/>
  <c r="W324" i="2" l="1"/>
  <c r="Z313" i="2"/>
  <c r="Y314" i="2"/>
  <c r="AF298" i="1"/>
  <c r="AG297" i="1"/>
  <c r="AG298" i="1" s="1"/>
  <c r="AG275" i="2"/>
  <c r="AC290" i="2"/>
  <c r="AI274" i="2"/>
  <c r="AA331" i="1"/>
  <c r="AA341" i="1" s="1"/>
  <c r="AG276" i="2"/>
  <c r="X325" i="2"/>
  <c r="X315" i="2"/>
  <c r="X323" i="2" s="1"/>
  <c r="X322" i="2"/>
  <c r="X324" i="2"/>
  <c r="AF277" i="2"/>
  <c r="AF275" i="2"/>
  <c r="AD293" i="2"/>
  <c r="AD292" i="2"/>
  <c r="AD291" i="2"/>
  <c r="AD290" i="2"/>
  <c r="AD283" i="2"/>
  <c r="AC291" i="2"/>
  <c r="AF276" i="2"/>
  <c r="AE282" i="2"/>
  <c r="AF281" i="2"/>
  <c r="AC315" i="1"/>
  <c r="AC324" i="1"/>
  <c r="AC325" i="1"/>
  <c r="AC322" i="1"/>
  <c r="AC323" i="1"/>
  <c r="AC293" i="2"/>
  <c r="AE313" i="1"/>
  <c r="AD314" i="1"/>
  <c r="AA299" i="2"/>
  <c r="AA307" i="2" s="1"/>
  <c r="AA308" i="2"/>
  <c r="AA306" i="2"/>
  <c r="AA309" i="2"/>
  <c r="X330" i="2"/>
  <c r="Y329" i="2"/>
  <c r="Z339" i="1"/>
  <c r="AC297" i="2"/>
  <c r="AB298" i="2"/>
  <c r="AE299" i="1"/>
  <c r="AE309" i="1" s="1"/>
  <c r="AE307" i="1"/>
  <c r="AE308" i="1"/>
  <c r="W331" i="2"/>
  <c r="W339" i="2" s="1"/>
  <c r="W340" i="2"/>
  <c r="W341" i="2"/>
  <c r="W338" i="2"/>
  <c r="AI273" i="2"/>
  <c r="AJ273" i="2" s="1"/>
  <c r="AL273" i="2"/>
  <c r="AI270" i="2"/>
  <c r="AJ269" i="2" s="1"/>
  <c r="AI272" i="2"/>
  <c r="AD307" i="1"/>
  <c r="AG277" i="2"/>
  <c r="AB330" i="1"/>
  <c r="AC329" i="1"/>
  <c r="AA339" i="1" l="1"/>
  <c r="AD297" i="2"/>
  <c r="AC298" i="2"/>
  <c r="X331" i="2"/>
  <c r="X341" i="2" s="1"/>
  <c r="AC330" i="1"/>
  <c r="AD329" i="1"/>
  <c r="AE293" i="2"/>
  <c r="AE292" i="2"/>
  <c r="AE283" i="2"/>
  <c r="AE291" i="2" s="1"/>
  <c r="AG299" i="1"/>
  <c r="AI298" i="1" s="1"/>
  <c r="AG309" i="1"/>
  <c r="AG306" i="1"/>
  <c r="AI300" i="1"/>
  <c r="Z329" i="2"/>
  <c r="Y330" i="2"/>
  <c r="AB308" i="2"/>
  <c r="AB299" i="2"/>
  <c r="AB306" i="2" s="1"/>
  <c r="AB307" i="2"/>
  <c r="AA338" i="1"/>
  <c r="AI275" i="2"/>
  <c r="Y315" i="2"/>
  <c r="Y323" i="2" s="1"/>
  <c r="AI277" i="2"/>
  <c r="AE306" i="1"/>
  <c r="AD315" i="1"/>
  <c r="AD324" i="1" s="1"/>
  <c r="AI276" i="2"/>
  <c r="Z314" i="2"/>
  <c r="AA313" i="2"/>
  <c r="AA340" i="1"/>
  <c r="AB341" i="1"/>
  <c r="AB331" i="1"/>
  <c r="AB338" i="1" s="1"/>
  <c r="AB340" i="1"/>
  <c r="AF282" i="2"/>
  <c r="AG281" i="2"/>
  <c r="AG282" i="2" s="1"/>
  <c r="AF299" i="1"/>
  <c r="AF307" i="1" s="1"/>
  <c r="AF309" i="1"/>
  <c r="AF306" i="1"/>
  <c r="AF308" i="1"/>
  <c r="AF313" i="1"/>
  <c r="AE314" i="1"/>
  <c r="AI309" i="1" l="1"/>
  <c r="AA314" i="2"/>
  <c r="AB313" i="2"/>
  <c r="Z330" i="2"/>
  <c r="AA329" i="2"/>
  <c r="Z315" i="2"/>
  <c r="Z324" i="2" s="1"/>
  <c r="Z322" i="2"/>
  <c r="Z325" i="2"/>
  <c r="AL305" i="1"/>
  <c r="AI302" i="1"/>
  <c r="AJ301" i="1" s="1"/>
  <c r="AI305" i="1"/>
  <c r="AJ305" i="1" s="1"/>
  <c r="AI304" i="1"/>
  <c r="Y324" i="2"/>
  <c r="X338" i="2"/>
  <c r="AD323" i="1"/>
  <c r="AF283" i="2"/>
  <c r="AF290" i="2" s="1"/>
  <c r="AI306" i="1"/>
  <c r="AG283" i="2"/>
  <c r="AI282" i="2" s="1"/>
  <c r="AI284" i="2"/>
  <c r="X339" i="2"/>
  <c r="Y331" i="2"/>
  <c r="Y339" i="2" s="1"/>
  <c r="Y340" i="2"/>
  <c r="Y341" i="2"/>
  <c r="Y338" i="2"/>
  <c r="Y322" i="2"/>
  <c r="AC339" i="1"/>
  <c r="AC331" i="1"/>
  <c r="AC341" i="1" s="1"/>
  <c r="AC338" i="1"/>
  <c r="Y325" i="2"/>
  <c r="X340" i="2"/>
  <c r="AC307" i="2"/>
  <c r="AC308" i="2"/>
  <c r="AC309" i="2"/>
  <c r="AC306" i="2"/>
  <c r="AC299" i="2"/>
  <c r="AF314" i="1"/>
  <c r="AG313" i="1"/>
  <c r="AG314" i="1" s="1"/>
  <c r="AE329" i="1"/>
  <c r="AD330" i="1"/>
  <c r="AG307" i="1"/>
  <c r="AI307" i="1" s="1"/>
  <c r="AB309" i="2"/>
  <c r="AE290" i="2"/>
  <c r="AE297" i="2"/>
  <c r="AD298" i="2"/>
  <c r="AD322" i="1"/>
  <c r="AG308" i="1"/>
  <c r="AI308" i="1" s="1"/>
  <c r="AD325" i="1"/>
  <c r="AB339" i="1"/>
  <c r="AE315" i="1"/>
  <c r="AE324" i="1" s="1"/>
  <c r="AF291" i="2" l="1"/>
  <c r="AE322" i="1"/>
  <c r="AF292" i="2"/>
  <c r="AF293" i="2"/>
  <c r="Z323" i="2"/>
  <c r="AB329" i="2"/>
  <c r="AA330" i="2"/>
  <c r="AD299" i="2"/>
  <c r="AD307" i="2" s="1"/>
  <c r="Z331" i="2"/>
  <c r="Z339" i="2" s="1"/>
  <c r="Z340" i="2"/>
  <c r="AE298" i="2"/>
  <c r="AF297" i="2"/>
  <c r="AE330" i="1"/>
  <c r="AF329" i="1"/>
  <c r="AG325" i="1"/>
  <c r="AG322" i="1"/>
  <c r="AG315" i="1"/>
  <c r="AG324" i="1"/>
  <c r="AI316" i="1"/>
  <c r="AC340" i="1"/>
  <c r="AG291" i="2"/>
  <c r="AI291" i="2" s="1"/>
  <c r="AB314" i="2"/>
  <c r="AC313" i="2"/>
  <c r="AA315" i="2"/>
  <c r="AA324" i="2" s="1"/>
  <c r="AE323" i="1"/>
  <c r="AL289" i="2"/>
  <c r="AI289" i="2"/>
  <c r="AJ289" i="2" s="1"/>
  <c r="AI288" i="2"/>
  <c r="AI286" i="2"/>
  <c r="AJ285" i="2" s="1"/>
  <c r="AE325" i="1"/>
  <c r="AD331" i="1"/>
  <c r="AD340" i="1" s="1"/>
  <c r="AG292" i="2"/>
  <c r="AI292" i="2" s="1"/>
  <c r="AF315" i="1"/>
  <c r="AF322" i="1" s="1"/>
  <c r="AF324" i="1"/>
  <c r="AG290" i="2"/>
  <c r="AI290" i="2" s="1"/>
  <c r="AG293" i="2"/>
  <c r="AI293" i="2" s="1"/>
  <c r="AI322" i="1" l="1"/>
  <c r="AE331" i="1"/>
  <c r="AE339" i="1" s="1"/>
  <c r="AE341" i="1"/>
  <c r="AE338" i="1"/>
  <c r="AE340" i="1"/>
  <c r="AD309" i="2"/>
  <c r="AF298" i="2"/>
  <c r="AG297" i="2"/>
  <c r="AG298" i="2" s="1"/>
  <c r="AB315" i="2"/>
  <c r="AB323" i="2" s="1"/>
  <c r="AB324" i="2"/>
  <c r="AB322" i="2"/>
  <c r="AE299" i="2"/>
  <c r="AE308" i="2"/>
  <c r="AE306" i="2"/>
  <c r="AE309" i="2"/>
  <c r="AE307" i="2"/>
  <c r="AB330" i="2"/>
  <c r="AC329" i="2"/>
  <c r="AI325" i="1"/>
  <c r="AF323" i="1"/>
  <c r="Z338" i="2"/>
  <c r="Z341" i="2"/>
  <c r="AD339" i="1"/>
  <c r="AD308" i="2"/>
  <c r="AF325" i="1"/>
  <c r="AD341" i="1"/>
  <c r="AA322" i="2"/>
  <c r="AD306" i="2"/>
  <c r="AA331" i="2"/>
  <c r="AA338" i="2" s="1"/>
  <c r="AA341" i="2"/>
  <c r="AL321" i="1"/>
  <c r="AI321" i="1"/>
  <c r="AJ321" i="1" s="1"/>
  <c r="AI318" i="1"/>
  <c r="AJ317" i="1" s="1"/>
  <c r="AI320" i="1"/>
  <c r="AI324" i="1"/>
  <c r="AD338" i="1"/>
  <c r="AA323" i="2"/>
  <c r="AG329" i="1"/>
  <c r="AG330" i="1" s="1"/>
  <c r="AF330" i="1"/>
  <c r="AA325" i="2"/>
  <c r="AC314" i="2"/>
  <c r="AD313" i="2"/>
  <c r="AI314" i="1"/>
  <c r="AG323" i="1"/>
  <c r="AA340" i="2" l="1"/>
  <c r="AB331" i="2"/>
  <c r="AB340" i="2" s="1"/>
  <c r="AB341" i="2"/>
  <c r="AB338" i="2"/>
  <c r="AB339" i="2"/>
  <c r="AG331" i="1"/>
  <c r="AI330" i="1" s="1"/>
  <c r="AG338" i="1"/>
  <c r="AG340" i="1"/>
  <c r="AG339" i="1"/>
  <c r="AI332" i="1"/>
  <c r="AD329" i="2"/>
  <c r="AC330" i="2"/>
  <c r="AF331" i="1"/>
  <c r="AF341" i="1" s="1"/>
  <c r="AF299" i="2"/>
  <c r="AF306" i="2" s="1"/>
  <c r="AF307" i="2"/>
  <c r="AF308" i="2"/>
  <c r="AI323" i="1"/>
  <c r="AE313" i="2"/>
  <c r="AD314" i="2"/>
  <c r="AG299" i="2"/>
  <c r="AI298" i="2" s="1"/>
  <c r="AI300" i="2"/>
  <c r="AC325" i="2"/>
  <c r="AC322" i="2"/>
  <c r="AC323" i="2"/>
  <c r="AC315" i="2"/>
  <c r="AC324" i="2" s="1"/>
  <c r="AA339" i="2"/>
  <c r="AB325" i="2"/>
  <c r="AL337" i="1" l="1"/>
  <c r="AH3" i="1" s="1"/>
  <c r="AI337" i="1"/>
  <c r="AJ337" i="1" s="1"/>
  <c r="AI334" i="1"/>
  <c r="AJ333" i="1" s="1"/>
  <c r="AI336" i="1"/>
  <c r="U3" i="1"/>
  <c r="AG307" i="2"/>
  <c r="AI307" i="2" s="1"/>
  <c r="AG341" i="1"/>
  <c r="AI341" i="1" s="1"/>
  <c r="AF339" i="1"/>
  <c r="AI339" i="1" s="1"/>
  <c r="AL305" i="2"/>
  <c r="AI305" i="2"/>
  <c r="AJ305" i="2" s="1"/>
  <c r="AI304" i="2"/>
  <c r="AI302" i="2"/>
  <c r="AJ301" i="2" s="1"/>
  <c r="AF309" i="2"/>
  <c r="AF338" i="1"/>
  <c r="AI338" i="1" s="1"/>
  <c r="AG306" i="2"/>
  <c r="AI306" i="2" s="1"/>
  <c r="AG308" i="2"/>
  <c r="AI308" i="2" s="1"/>
  <c r="AF340" i="1"/>
  <c r="AI340" i="1" s="1"/>
  <c r="AG309" i="2"/>
  <c r="AI309" i="2" s="1"/>
  <c r="AD325" i="2"/>
  <c r="AD322" i="2"/>
  <c r="AD324" i="2"/>
  <c r="AD315" i="2"/>
  <c r="AD323" i="2" s="1"/>
  <c r="AE314" i="2"/>
  <c r="AF313" i="2"/>
  <c r="AC331" i="2"/>
  <c r="AC339" i="2" s="1"/>
  <c r="AE329" i="2"/>
  <c r="AD330" i="2"/>
  <c r="AH5" i="1" l="1"/>
  <c r="W5" i="1"/>
  <c r="U5" i="1"/>
  <c r="AC338" i="2"/>
  <c r="AC341" i="2"/>
  <c r="U4" i="1"/>
  <c r="Y4" i="1" s="1"/>
  <c r="Y3" i="1"/>
  <c r="AE315" i="2"/>
  <c r="AE323" i="2" s="1"/>
  <c r="AC340" i="2"/>
  <c r="AF314" i="2"/>
  <c r="AG313" i="2"/>
  <c r="AG314" i="2" s="1"/>
  <c r="AD331" i="2"/>
  <c r="AD340" i="2" s="1"/>
  <c r="AE330" i="2"/>
  <c r="AF329" i="2"/>
  <c r="AE324" i="2" l="1"/>
  <c r="AE322" i="2"/>
  <c r="AE325" i="2"/>
  <c r="AD341" i="2"/>
  <c r="AG315" i="2"/>
  <c r="AI314" i="2" s="1"/>
  <c r="AG324" i="2"/>
  <c r="AG325" i="2"/>
  <c r="AG322" i="2"/>
  <c r="AI316" i="2"/>
  <c r="AG329" i="2"/>
  <c r="AG330" i="2" s="1"/>
  <c r="AF330" i="2"/>
  <c r="AE331" i="2"/>
  <c r="AE341" i="2" s="1"/>
  <c r="AD339" i="2"/>
  <c r="AD338" i="2"/>
  <c r="AF315" i="2"/>
  <c r="AF325" i="2" s="1"/>
  <c r="Y5" i="1"/>
  <c r="AF331" i="2" l="1"/>
  <c r="AF341" i="2" s="1"/>
  <c r="AF324" i="2"/>
  <c r="AI324" i="2" s="1"/>
  <c r="AF323" i="2"/>
  <c r="AF322" i="2"/>
  <c r="AI322" i="2" s="1"/>
  <c r="AG331" i="2"/>
  <c r="AI330" i="2" s="1"/>
  <c r="AI332" i="2"/>
  <c r="AI325" i="2"/>
  <c r="AL321" i="2"/>
  <c r="AI321" i="2"/>
  <c r="AJ321" i="2" s="1"/>
  <c r="AI320" i="2"/>
  <c r="AI318" i="2"/>
  <c r="AJ317" i="2" s="1"/>
  <c r="U3" i="2"/>
  <c r="AE340" i="2"/>
  <c r="AG323" i="2"/>
  <c r="AI323" i="2" s="1"/>
  <c r="AE339" i="2"/>
  <c r="AE338" i="2"/>
  <c r="U4" i="2" l="1"/>
  <c r="Y4" i="2" s="1"/>
  <c r="Y3" i="2"/>
  <c r="AF340" i="2"/>
  <c r="AG339" i="2"/>
  <c r="AI339" i="2" s="1"/>
  <c r="AH5" i="2" s="1"/>
  <c r="AG338" i="2"/>
  <c r="AI338" i="2" s="1"/>
  <c r="AF338" i="2"/>
  <c r="AG341" i="2"/>
  <c r="AI341" i="2" s="1"/>
  <c r="AF339" i="2"/>
  <c r="AL337" i="2"/>
  <c r="AH3" i="2" s="1"/>
  <c r="AI337" i="2"/>
  <c r="AJ337" i="2" s="1"/>
  <c r="AI334" i="2"/>
  <c r="AJ333" i="2" s="1"/>
  <c r="AI336" i="2"/>
  <c r="AG340" i="2"/>
  <c r="W5" i="2" l="1"/>
  <c r="AI340" i="2"/>
  <c r="U5" i="2" s="1"/>
  <c r="Y5" i="2" l="1"/>
</calcChain>
</file>

<file path=xl/sharedStrings.xml><?xml version="1.0" encoding="utf-8"?>
<sst xmlns="http://schemas.openxmlformats.org/spreadsheetml/2006/main" count="1120" uniqueCount="36">
  <si>
    <t>休日取得計画・実績表（現場閉所による週休２日工事）</t>
  </si>
  <si>
    <t>対象期間</t>
  </si>
  <si>
    <t>閉所日数</t>
  </si>
  <si>
    <t>閉所率</t>
  </si>
  <si>
    <t>工事名</t>
  </si>
  <si>
    <t>：</t>
  </si>
  <si>
    <t>○○○○工事(○○○○工区)</t>
  </si>
  <si>
    <t>計画</t>
  </si>
  <si>
    <t>月単位達成状況(計画)</t>
  </si>
  <si>
    <t>工事着手日</t>
  </si>
  <si>
    <t>※西暦入力</t>
  </si>
  <si>
    <t>実績</t>
  </si>
  <si>
    <t>工事完成日(予定)</t>
  </si>
  <si>
    <t>工事期間</t>
  </si>
  <si>
    <t>統一現場閉所</t>
  </si>
  <si>
    <t>月単位達成状況(実施)</t>
  </si>
  <si>
    <t>月</t>
  </si>
  <si>
    <t>日</t>
  </si>
  <si>
    <t>土日数</t>
  </si>
  <si>
    <t>曜日</t>
  </si>
  <si>
    <t>対象期間外</t>
  </si>
  <si>
    <t>計画日数</t>
  </si>
  <si>
    <t>計画率</t>
  </si>
  <si>
    <t>現場閉所率</t>
  </si>
  <si>
    <t>月単位達成</t>
  </si>
  <si>
    <t>第４土曜（計画）</t>
  </si>
  <si>
    <t>統一現場閉所計画</t>
  </si>
  <si>
    <t>第４土曜（実施）</t>
  </si>
  <si>
    <t>統一現場閉所実績</t>
  </si>
  <si>
    <t>第２土曜（計画）</t>
  </si>
  <si>
    <t>第２土曜（実施）</t>
  </si>
  <si>
    <t>【記入例】休日取得計画・実績表（現場閉所による週休２日工事）</t>
  </si>
  <si>
    <t>休</t>
  </si>
  <si>
    <t>雨</t>
  </si>
  <si>
    <t>夏休</t>
  </si>
  <si>
    <t>冬休</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</si>
</sst>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0%"/>
    <numFmt numFmtId="178" formatCode="[$-1030411]ggge&quot;年&quot;m&quot;月&quot;d&quot;日&quot;;@"/>
    <numFmt numFmtId="179" formatCode="###&quot;日間&quot;"/>
    <numFmt numFmtId="180" formatCode="yyyy/mm/dd"/>
    <numFmt numFmtId="181" formatCode="yyyy&quot;年&quot;mm&quot;月&quot;"/>
    <numFmt numFmtId="182" formatCode="d"/>
    <numFmt numFmtId="183" formatCode="General&quot;日間&quot;"/>
  </numFmts>
  <fonts count="12" x14ac:knownFonts="1">
    <font>
      <sz val="11"/>
      <color theme="1"/>
      <name val="ＭＳ Ｐゴシック"/>
      <family val="2"/>
      <charset val="128"/>
    </font>
    <font>
      <sz val="11"/>
      <color theme="1"/>
      <name val="HGｺﾞｼｯｸM"/>
      <family val="3"/>
      <charset val="128"/>
    </font>
    <font>
      <sz val="16"/>
      <color theme="1"/>
      <name val="HGｺﾞｼｯｸM"/>
      <family val="3"/>
      <charset val="128"/>
    </font>
    <font>
      <sz val="12"/>
      <color theme="1"/>
      <name val="HGｺﾞｼｯｸM"/>
      <family val="3"/>
      <charset val="128"/>
    </font>
    <font>
      <b/>
      <sz val="11"/>
      <color theme="1"/>
      <name val="HGｺﾞｼｯｸM"/>
      <family val="3"/>
      <charset val="128"/>
    </font>
    <font>
      <b/>
      <sz val="11"/>
      <color rgb="FFFF0000"/>
      <name val="HGｺﾞｼｯｸM"/>
      <family val="3"/>
      <charset val="128"/>
    </font>
    <font>
      <sz val="11"/>
      <color rgb="FFFF0000"/>
      <name val="HGｺﾞｼｯｸM"/>
      <family val="3"/>
      <charset val="128"/>
    </font>
    <font>
      <sz val="11"/>
      <color theme="1"/>
      <name val="HGPｺﾞｼｯｸM"/>
      <family val="3"/>
      <charset val="128"/>
    </font>
    <font>
      <sz val="11"/>
      <name val="HGｺﾞｼｯｸM"/>
      <family val="3"/>
      <charset val="128"/>
    </font>
    <font>
      <sz val="8"/>
      <color theme="1"/>
      <name val="HGｺﾞｼｯｸM"/>
      <family val="3"/>
      <charset val="128"/>
    </font>
    <font>
      <sz val="11"/>
      <color theme="1"/>
      <name val="ＭＳ Ｐゴシック"/>
      <family val="2"/>
      <charset val="128"/>
    </font>
    <font>
      <sz val="6"/>
      <name val="ＭＳ Ｐゴシック"/>
      <family val="2"/>
      <charset val="128"/>
    </font>
  </fonts>
  <fills count="3">
    <fill>
      <patternFill patternType="none"/>
    </fill>
    <fill>
      <patternFill patternType="gray125"/>
    </fill>
    <fill>
      <patternFill patternType="solid">
        <fgColor rgb="FFFFFF99"/>
        <bgColor rgb="FFFFFFCC"/>
      </patternFill>
    </fill>
  </fills>
  <borders count="44">
    <border>
      <left/>
      <right/>
      <top/>
      <bottom/>
      <diagonal/>
    </border>
    <border>
      <left style="thin">
        <color auto="1"/>
      </left>
      <right/>
      <top style="thin">
        <color auto="1"/>
      </top>
      <bottom style="hair">
        <color auto="1"/>
      </bottom>
      <diagonal/>
    </border>
    <border>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auto="1"/>
      </right>
      <top style="hair">
        <color auto="1"/>
      </top>
      <bottom/>
      <diagonal/>
    </border>
    <border>
      <left style="medium">
        <color auto="1"/>
      </left>
      <right/>
      <top/>
      <bottom style="medium">
        <color auto="1"/>
      </bottom>
      <diagonal/>
    </border>
    <border>
      <left style="medium">
        <color auto="1"/>
      </left>
      <right style="medium">
        <color auto="1"/>
      </right>
      <top/>
      <bottom style="medium">
        <color auto="1"/>
      </bottom>
      <diagonal/>
    </border>
    <border>
      <left style="thin">
        <color auto="1"/>
      </left>
      <right style="hair">
        <color auto="1"/>
      </right>
      <top/>
      <bottom style="double">
        <color auto="1"/>
      </bottom>
      <diagonal/>
    </border>
    <border>
      <left style="hair">
        <color auto="1"/>
      </left>
      <right style="hair">
        <color auto="1"/>
      </right>
      <top/>
      <bottom style="double">
        <color auto="1"/>
      </bottom>
      <diagonal/>
    </border>
    <border>
      <left style="hair">
        <color auto="1"/>
      </left>
      <right/>
      <top/>
      <bottom style="double">
        <color auto="1"/>
      </bottom>
      <diagonal/>
    </border>
    <border>
      <left style="hair">
        <color auto="1"/>
      </left>
      <right style="thin">
        <color auto="1"/>
      </right>
      <top style="hair">
        <color auto="1"/>
      </top>
      <bottom style="double">
        <color auto="1"/>
      </bottom>
      <diagonal/>
    </border>
    <border>
      <left style="thin">
        <color auto="1"/>
      </left>
      <right/>
      <top/>
      <bottom style="thin">
        <color auto="1"/>
      </bottom>
      <diagonal/>
    </border>
    <border>
      <left/>
      <right/>
      <top/>
      <bottom style="thin">
        <color auto="1"/>
      </bottom>
      <diagonal/>
    </border>
    <border>
      <left style="hair">
        <color auto="1"/>
      </left>
      <right style="thin">
        <color auto="1"/>
      </right>
      <top style="double">
        <color auto="1"/>
      </top>
      <bottom style="thin">
        <color auto="1"/>
      </bottom>
      <diagonal/>
    </border>
    <border>
      <left style="thin">
        <color auto="1"/>
      </left>
      <right style="thin">
        <color auto="1"/>
      </right>
      <top style="thin">
        <color auto="1"/>
      </top>
      <bottom style="hair">
        <color auto="1"/>
      </bottom>
      <diagonal/>
    </border>
    <border>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thin">
        <color auto="1"/>
      </right>
      <top style="thin">
        <color auto="1"/>
      </top>
      <bottom style="hair">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thin">
        <color auto="1"/>
      </left>
      <right style="hair">
        <color auto="1"/>
      </right>
      <top/>
      <bottom style="hair">
        <color auto="1"/>
      </bottom>
      <diagonal/>
    </border>
    <border>
      <left style="hair">
        <color auto="1"/>
      </left>
      <right style="thin">
        <color auto="1"/>
      </right>
      <top/>
      <bottom style="hair">
        <color auto="1"/>
      </bottom>
      <diagonal/>
    </border>
    <border>
      <left/>
      <right style="hair">
        <color auto="1"/>
      </right>
      <top style="hair">
        <color auto="1"/>
      </top>
      <bottom style="hair">
        <color auto="1"/>
      </bottom>
      <diagonal/>
    </border>
    <border>
      <left style="thin">
        <color auto="1"/>
      </left>
      <right/>
      <top style="hair">
        <color auto="1"/>
      </top>
      <bottom style="hair">
        <color auto="1"/>
      </bottom>
      <diagonal/>
    </border>
    <border>
      <left style="hair">
        <color auto="1"/>
      </left>
      <right style="thin">
        <color auto="1"/>
      </right>
      <top style="hair">
        <color auto="1"/>
      </top>
      <bottom style="hair">
        <color auto="1"/>
      </bottom>
      <diagonal/>
    </border>
    <border>
      <left style="thin">
        <color auto="1"/>
      </left>
      <right style="thin">
        <color auto="1"/>
      </right>
      <top/>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style="hair">
        <color auto="1"/>
      </left>
      <right style="hair">
        <color auto="1"/>
      </right>
      <top style="hair">
        <color auto="1"/>
      </top>
      <bottom style="thin">
        <color auto="1"/>
      </bottom>
      <diagonal/>
    </border>
    <border>
      <left/>
      <right style="hair">
        <color auto="1"/>
      </right>
      <top style="hair">
        <color auto="1"/>
      </top>
      <bottom style="thin">
        <color auto="1"/>
      </bottom>
      <diagonal/>
    </border>
    <border>
      <left style="thin">
        <color auto="1"/>
      </left>
      <right style="hair">
        <color auto="1"/>
      </right>
      <top style="hair">
        <color auto="1"/>
      </top>
      <bottom/>
      <diagonal/>
    </border>
    <border>
      <left style="thin">
        <color auto="1"/>
      </left>
      <right style="hair">
        <color auto="1"/>
      </right>
      <top style="hair">
        <color auto="1"/>
      </top>
      <bottom style="thin">
        <color auto="1"/>
      </bottom>
      <diagonal/>
    </border>
    <border>
      <left style="hair">
        <color auto="1"/>
      </left>
      <right style="thin">
        <color auto="1"/>
      </right>
      <top style="hair">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hair">
        <color auto="1"/>
      </bottom>
      <diagonal/>
    </border>
    <border>
      <left style="hair">
        <color auto="1"/>
      </left>
      <right style="hair">
        <color auto="1"/>
      </right>
      <top/>
      <bottom style="thin">
        <color auto="1"/>
      </bottom>
      <diagonal/>
    </border>
    <border>
      <left style="medium">
        <color auto="1"/>
      </left>
      <right style="medium">
        <color auto="1"/>
      </right>
      <top style="thin">
        <color auto="1"/>
      </top>
      <bottom style="thin">
        <color indexed="64"/>
      </bottom>
      <diagonal/>
    </border>
    <border>
      <left style="medium">
        <color auto="1"/>
      </left>
      <right/>
      <top style="thin">
        <color auto="1"/>
      </top>
      <bottom style="thin">
        <color indexed="64"/>
      </bottom>
      <diagonal/>
    </border>
    <border>
      <left/>
      <right/>
      <top style="thin">
        <color indexed="64"/>
      </top>
      <bottom style="thin">
        <color indexed="64"/>
      </bottom>
      <diagonal/>
    </border>
  </borders>
  <cellStyleXfs count="2">
    <xf numFmtId="0" fontId="0" fillId="0" borderId="0">
      <alignment vertical="center"/>
    </xf>
    <xf numFmtId="9" fontId="10" fillId="0" borderId="0" applyBorder="0" applyProtection="0">
      <alignment vertical="center"/>
    </xf>
  </cellStyleXfs>
  <cellXfs count="102">
    <xf numFmtId="0" fontId="0" fillId="0" borderId="0" xfId="0">
      <alignment vertical="center"/>
    </xf>
    <xf numFmtId="0" fontId="1" fillId="0" borderId="0" xfId="0" applyFont="1" applyAlignment="1" applyProtection="1">
      <alignment vertical="center"/>
    </xf>
    <xf numFmtId="0" fontId="1" fillId="0" borderId="0" xfId="0" applyFont="1" applyAlignment="1" applyProtection="1">
      <alignment horizontal="center" vertical="center"/>
    </xf>
    <xf numFmtId="0" fontId="1" fillId="0" borderId="0" xfId="0" applyFont="1" applyBorder="1" applyAlignment="1" applyProtection="1">
      <alignment vertical="center"/>
    </xf>
    <xf numFmtId="0" fontId="2" fillId="0" borderId="0" xfId="0" applyFont="1" applyAlignment="1" applyProtection="1">
      <alignment horizontal="left" vertical="center"/>
    </xf>
    <xf numFmtId="0" fontId="2" fillId="0" borderId="0" xfId="0" applyFont="1" applyAlignment="1" applyProtection="1">
      <alignment horizontal="center" vertical="center"/>
    </xf>
    <xf numFmtId="0" fontId="3" fillId="0" borderId="0" xfId="0" applyFont="1" applyAlignment="1" applyProtection="1">
      <alignment horizontal="right" vertical="center"/>
    </xf>
    <xf numFmtId="0" fontId="1" fillId="0" borderId="1" xfId="0" applyFont="1" applyBorder="1" applyAlignment="1" applyProtection="1">
      <alignment horizontal="center" vertical="center"/>
    </xf>
    <xf numFmtId="0" fontId="1" fillId="0" borderId="2" xfId="0" applyFont="1" applyBorder="1" applyAlignment="1" applyProtection="1">
      <alignment horizontal="center" vertical="center"/>
    </xf>
    <xf numFmtId="0" fontId="1" fillId="2" borderId="0" xfId="0" applyFont="1" applyFill="1" applyAlignment="1" applyProtection="1">
      <alignment horizontal="left" vertical="center"/>
    </xf>
    <xf numFmtId="0" fontId="1" fillId="2" borderId="0" xfId="0" applyFont="1" applyFill="1" applyAlignment="1" applyProtection="1">
      <alignment horizontal="left" vertical="center"/>
      <protection locked="0"/>
    </xf>
    <xf numFmtId="0" fontId="5" fillId="2" borderId="10" xfId="0" applyFont="1" applyFill="1" applyBorder="1" applyAlignment="1">
      <alignment horizontal="center" vertical="center"/>
    </xf>
    <xf numFmtId="1" fontId="1" fillId="0" borderId="0" xfId="0" applyNumberFormat="1" applyFont="1" applyAlignment="1" applyProtection="1">
      <alignment vertical="center"/>
    </xf>
    <xf numFmtId="1" fontId="1" fillId="0" borderId="0" xfId="0" applyNumberFormat="1" applyFont="1" applyBorder="1" applyAlignment="1" applyProtection="1">
      <alignment horizontal="center" vertical="center"/>
    </xf>
    <xf numFmtId="177" fontId="1" fillId="0" borderId="0" xfId="0" applyNumberFormat="1" applyFont="1" applyAlignment="1" applyProtection="1">
      <alignment horizontal="center" vertical="center"/>
    </xf>
    <xf numFmtId="0" fontId="1" fillId="0" borderId="0" xfId="0" applyFont="1" applyAlignment="1" applyProtection="1">
      <alignment horizontal="left" vertical="center" shrinkToFit="1"/>
    </xf>
    <xf numFmtId="178" fontId="6" fillId="0" borderId="0" xfId="0" applyNumberFormat="1" applyFont="1" applyAlignment="1" applyProtection="1">
      <alignment horizontal="center" vertical="center"/>
    </xf>
    <xf numFmtId="0" fontId="6" fillId="0" borderId="0" xfId="0" applyFont="1" applyAlignment="1" applyProtection="1">
      <alignment horizontal="center" vertical="center"/>
    </xf>
    <xf numFmtId="0" fontId="1" fillId="0" borderId="0" xfId="0" applyFont="1" applyAlignment="1" applyProtection="1">
      <alignment horizontal="right" vertical="center"/>
    </xf>
    <xf numFmtId="179" fontId="1" fillId="0" borderId="0" xfId="0" applyNumberFormat="1" applyFont="1" applyAlignment="1" applyProtection="1">
      <alignment horizontal="left" vertical="center"/>
    </xf>
    <xf numFmtId="177" fontId="7" fillId="0" borderId="0" xfId="0" applyNumberFormat="1" applyFont="1" applyBorder="1" applyAlignment="1" applyProtection="1">
      <alignment horizontal="center" vertical="center"/>
    </xf>
    <xf numFmtId="180" fontId="1" fillId="0" borderId="0" xfId="0" applyNumberFormat="1" applyFont="1" applyAlignment="1" applyProtection="1">
      <alignment vertical="center"/>
    </xf>
    <xf numFmtId="0" fontId="1" fillId="0" borderId="0" xfId="0" applyFont="1" applyBorder="1" applyAlignment="1" applyProtection="1">
      <alignment horizontal="center" vertical="center"/>
    </xf>
    <xf numFmtId="0" fontId="1" fillId="0" borderId="18" xfId="0" applyFont="1" applyBorder="1" applyAlignment="1" applyProtection="1">
      <alignment horizontal="center" vertical="center"/>
    </xf>
    <xf numFmtId="0" fontId="1" fillId="0" borderId="20" xfId="0" applyFont="1" applyBorder="1" applyAlignment="1" applyProtection="1">
      <alignment horizontal="center" vertical="center"/>
    </xf>
    <xf numFmtId="182" fontId="1" fillId="0" borderId="21" xfId="0" applyNumberFormat="1" applyFont="1" applyBorder="1" applyAlignment="1" applyProtection="1">
      <alignment horizontal="center" vertical="center"/>
    </xf>
    <xf numFmtId="182" fontId="1" fillId="0" borderId="3" xfId="0" applyNumberFormat="1" applyFont="1" applyBorder="1" applyAlignment="1" applyProtection="1">
      <alignment horizontal="center" vertical="center"/>
    </xf>
    <xf numFmtId="181" fontId="1" fillId="0" borderId="3" xfId="0" applyNumberFormat="1" applyFont="1" applyBorder="1" applyAlignment="1" applyProtection="1">
      <alignment horizontal="center" vertical="center"/>
    </xf>
    <xf numFmtId="181" fontId="1" fillId="0" borderId="22" xfId="0" applyNumberFormat="1" applyFont="1" applyBorder="1" applyAlignment="1" applyProtection="1">
      <alignment horizontal="center" vertical="center"/>
    </xf>
    <xf numFmtId="182" fontId="1" fillId="0" borderId="23" xfId="0" applyNumberFormat="1" applyFont="1" applyBorder="1" applyAlignment="1" applyProtection="1">
      <alignment horizontal="center" vertical="center" shrinkToFit="1"/>
    </xf>
    <xf numFmtId="182" fontId="1" fillId="0" borderId="24" xfId="0" applyNumberFormat="1" applyFont="1" applyBorder="1" applyAlignment="1" applyProtection="1">
      <alignment horizontal="center" vertical="center"/>
    </xf>
    <xf numFmtId="0" fontId="8" fillId="0" borderId="25" xfId="0" applyFont="1" applyBorder="1" applyAlignment="1" applyProtection="1">
      <alignment vertical="center"/>
    </xf>
    <xf numFmtId="176" fontId="1" fillId="0" borderId="26" xfId="0" applyNumberFormat="1" applyFont="1" applyBorder="1" applyAlignment="1" applyProtection="1">
      <alignment horizontal="center" vertical="center"/>
    </xf>
    <xf numFmtId="0" fontId="1" fillId="0" borderId="27" xfId="0" applyFont="1" applyBorder="1" applyAlignment="1" applyProtection="1">
      <alignment horizontal="center" vertical="center"/>
    </xf>
    <xf numFmtId="0" fontId="1" fillId="0" borderId="0" xfId="0" applyFont="1" applyAlignment="1" applyProtection="1">
      <alignment vertical="center"/>
    </xf>
    <xf numFmtId="0" fontId="1" fillId="0" borderId="6" xfId="0" applyFont="1" applyBorder="1" applyAlignment="1" applyProtection="1">
      <alignment vertical="center"/>
    </xf>
    <xf numFmtId="176" fontId="1" fillId="0" borderId="29" xfId="0" applyNumberFormat="1" applyFont="1" applyBorder="1" applyAlignment="1" applyProtection="1">
      <alignment horizontal="center" vertical="center"/>
    </xf>
    <xf numFmtId="0" fontId="6" fillId="0" borderId="0" xfId="0" applyFont="1" applyAlignment="1" applyProtection="1">
      <alignment vertical="center"/>
    </xf>
    <xf numFmtId="177" fontId="1" fillId="0" borderId="29" xfId="1" applyNumberFormat="1" applyFont="1" applyBorder="1" applyAlignment="1" applyProtection="1">
      <alignment horizontal="center" vertical="center"/>
    </xf>
    <xf numFmtId="0" fontId="1" fillId="0" borderId="35" xfId="0" applyFont="1" applyBorder="1" applyAlignment="1" applyProtection="1">
      <alignment vertical="center"/>
    </xf>
    <xf numFmtId="177" fontId="1" fillId="0" borderId="8" xfId="1" applyNumberFormat="1" applyFont="1" applyBorder="1" applyAlignment="1" applyProtection="1">
      <alignment horizontal="center" vertical="center"/>
    </xf>
    <xf numFmtId="0" fontId="1" fillId="0" borderId="36" xfId="0" applyFont="1" applyBorder="1" applyAlignment="1" applyProtection="1">
      <alignment vertical="center"/>
    </xf>
    <xf numFmtId="177" fontId="1" fillId="0" borderId="37" xfId="1" applyNumberFormat="1" applyFont="1" applyBorder="1" applyAlignment="1" applyProtection="1">
      <alignment horizontal="center" vertical="center"/>
    </xf>
    <xf numFmtId="177" fontId="1" fillId="0" borderId="0" xfId="1" applyNumberFormat="1" applyFont="1" applyBorder="1" applyAlignment="1" applyProtection="1">
      <alignment horizontal="center" vertical="center"/>
    </xf>
    <xf numFmtId="0" fontId="1" fillId="0" borderId="0" xfId="0" applyFont="1" applyBorder="1" applyAlignment="1" applyProtection="1">
      <alignment horizontal="center" vertical="center" shrinkToFit="1"/>
    </xf>
    <xf numFmtId="0" fontId="9" fillId="0" borderId="0" xfId="0" applyFont="1" applyBorder="1" applyAlignment="1" applyProtection="1">
      <alignment horizontal="center" vertical="center"/>
    </xf>
    <xf numFmtId="0" fontId="1" fillId="0" borderId="0" xfId="0" applyFont="1" applyBorder="1" applyAlignment="1">
      <alignment vertical="center" shrinkToFit="1"/>
    </xf>
    <xf numFmtId="0" fontId="1" fillId="0" borderId="0" xfId="1" applyNumberFormat="1" applyFont="1" applyBorder="1" applyAlignment="1" applyProtection="1">
      <alignment horizontal="center" vertical="center"/>
    </xf>
    <xf numFmtId="0" fontId="9" fillId="0" borderId="0" xfId="0" applyFont="1" applyBorder="1" applyAlignment="1" applyProtection="1">
      <alignment horizontal="center" vertical="center"/>
      <protection locked="0"/>
    </xf>
    <xf numFmtId="0" fontId="1" fillId="0" borderId="0" xfId="0" applyFont="1" applyAlignment="1" applyProtection="1">
      <alignment vertical="center" shrinkToFit="1"/>
    </xf>
    <xf numFmtId="0" fontId="9" fillId="0" borderId="0" xfId="0" applyFont="1" applyAlignment="1" applyProtection="1">
      <alignment horizontal="left" vertical="center"/>
    </xf>
    <xf numFmtId="0" fontId="1" fillId="0" borderId="25" xfId="0" applyFont="1" applyBorder="1" applyAlignment="1" applyProtection="1">
      <alignment horizontal="center" vertical="center"/>
    </xf>
    <xf numFmtId="181" fontId="1" fillId="0" borderId="24" xfId="0" applyNumberFormat="1" applyFont="1" applyBorder="1" applyAlignment="1" applyProtection="1">
      <alignment horizontal="center" vertical="center"/>
    </xf>
    <xf numFmtId="181" fontId="1" fillId="0" borderId="26" xfId="0" applyNumberFormat="1" applyFont="1" applyBorder="1" applyAlignment="1" applyProtection="1">
      <alignment horizontal="center" vertical="center"/>
    </xf>
    <xf numFmtId="0" fontId="1" fillId="0" borderId="39" xfId="0" applyFont="1" applyBorder="1" applyAlignment="1" applyProtection="1">
      <alignment horizontal="center" vertical="center"/>
    </xf>
    <xf numFmtId="182" fontId="1" fillId="0" borderId="25" xfId="0" applyNumberFormat="1" applyFont="1" applyBorder="1" applyAlignment="1" applyProtection="1">
      <alignment horizontal="center" vertical="center" shrinkToFit="1"/>
    </xf>
    <xf numFmtId="0" fontId="1" fillId="0" borderId="20" xfId="0" applyFont="1" applyBorder="1" applyAlignment="1" applyProtection="1">
      <alignment horizontal="center" vertical="center"/>
    </xf>
    <xf numFmtId="0" fontId="1" fillId="0" borderId="0" xfId="0" applyFont="1" applyBorder="1" applyAlignment="1" applyProtection="1">
      <alignment vertical="center"/>
    </xf>
    <xf numFmtId="0" fontId="1" fillId="0" borderId="0" xfId="0" applyFont="1" applyAlignment="1" applyProtection="1">
      <alignment horizontal="center" vertical="center"/>
    </xf>
    <xf numFmtId="0" fontId="5" fillId="0" borderId="16" xfId="0" applyFont="1" applyFill="1" applyBorder="1" applyAlignment="1">
      <alignment horizontal="center" vertical="center"/>
    </xf>
    <xf numFmtId="0" fontId="5" fillId="2" borderId="41" xfId="0" applyFont="1" applyFill="1" applyBorder="1" applyAlignment="1">
      <alignment horizontal="center" vertical="center"/>
    </xf>
    <xf numFmtId="0" fontId="5" fillId="0" borderId="43" xfId="0" applyFont="1" applyFill="1" applyBorder="1" applyAlignment="1">
      <alignment horizontal="center" vertical="center"/>
    </xf>
    <xf numFmtId="0" fontId="1" fillId="0" borderId="3" xfId="0" applyFont="1" applyBorder="1" applyAlignment="1" applyProtection="1">
      <alignment horizontal="center" vertical="center" shrinkToFit="1"/>
    </xf>
    <xf numFmtId="0" fontId="1" fillId="0" borderId="4" xfId="0" applyFont="1" applyBorder="1" applyAlignment="1" applyProtection="1">
      <alignment horizontal="center" vertical="center"/>
    </xf>
    <xf numFmtId="0" fontId="4" fillId="0" borderId="16" xfId="0" applyFont="1" applyFill="1" applyBorder="1" applyAlignment="1">
      <alignment horizontal="center" vertical="center"/>
    </xf>
    <xf numFmtId="0" fontId="1" fillId="0" borderId="0" xfId="0" applyFont="1" applyBorder="1" applyAlignment="1" applyProtection="1">
      <alignment horizontal="left" vertical="center"/>
    </xf>
    <xf numFmtId="0" fontId="1" fillId="0" borderId="6" xfId="0" applyFont="1" applyBorder="1" applyAlignment="1" applyProtection="1">
      <alignment horizontal="center" vertical="center"/>
    </xf>
    <xf numFmtId="176" fontId="1" fillId="0" borderId="7" xfId="0" applyNumberFormat="1" applyFont="1" applyBorder="1" applyAlignment="1" applyProtection="1">
      <alignment horizontal="center" vertical="center"/>
    </xf>
    <xf numFmtId="177" fontId="1" fillId="2" borderId="8" xfId="0" applyNumberFormat="1" applyFont="1" applyFill="1" applyBorder="1" applyAlignment="1">
      <alignment horizontal="center" vertical="center"/>
    </xf>
    <xf numFmtId="0" fontId="4" fillId="2" borderId="42" xfId="0" applyFont="1" applyFill="1" applyBorder="1" applyAlignment="1">
      <alignment horizontal="center" vertical="center"/>
    </xf>
    <xf numFmtId="178" fontId="6" fillId="2" borderId="5" xfId="0" applyNumberFormat="1" applyFont="1" applyFill="1" applyBorder="1" applyAlignment="1" applyProtection="1">
      <alignment horizontal="center" vertical="center" shrinkToFit="1"/>
      <protection locked="0"/>
    </xf>
    <xf numFmtId="0" fontId="1" fillId="0" borderId="11" xfId="0" applyFont="1" applyBorder="1" applyAlignment="1" applyProtection="1">
      <alignment horizontal="center" vertical="center"/>
    </xf>
    <xf numFmtId="176" fontId="1" fillId="0" borderId="12" xfId="0" applyNumberFormat="1" applyFont="1" applyBorder="1" applyAlignment="1" applyProtection="1">
      <alignment horizontal="center" vertical="center"/>
    </xf>
    <xf numFmtId="176" fontId="1" fillId="0" borderId="13" xfId="0" applyNumberFormat="1" applyFont="1" applyBorder="1" applyAlignment="1" applyProtection="1">
      <alignment horizontal="center" vertical="center"/>
    </xf>
    <xf numFmtId="177" fontId="1" fillId="2" borderId="14" xfId="0" applyNumberFormat="1" applyFont="1" applyFill="1" applyBorder="1" applyAlignment="1">
      <alignment horizontal="center" vertical="center"/>
    </xf>
    <xf numFmtId="0" fontId="4" fillId="0" borderId="43" xfId="0" applyFont="1" applyFill="1" applyBorder="1" applyAlignment="1">
      <alignment horizontal="center" vertical="center"/>
    </xf>
    <xf numFmtId="0" fontId="1" fillId="0" borderId="0" xfId="0" applyFont="1" applyBorder="1" applyAlignment="1" applyProtection="1">
      <alignment horizontal="left" vertical="center" shrinkToFit="1"/>
    </xf>
    <xf numFmtId="178" fontId="1" fillId="2" borderId="0" xfId="0" applyNumberFormat="1" applyFont="1" applyFill="1" applyBorder="1" applyAlignment="1" applyProtection="1">
      <alignment horizontal="center" vertical="center" shrinkToFit="1"/>
      <protection locked="0"/>
    </xf>
    <xf numFmtId="0" fontId="1" fillId="0" borderId="0" xfId="0" applyFont="1" applyBorder="1" applyAlignment="1" applyProtection="1">
      <alignment horizontal="right" vertical="center"/>
    </xf>
    <xf numFmtId="0" fontId="1" fillId="0" borderId="15" xfId="0" applyFont="1" applyBorder="1" applyAlignment="1" applyProtection="1">
      <alignment horizontal="center" vertical="center" shrinkToFit="1"/>
    </xf>
    <xf numFmtId="0" fontId="1" fillId="0" borderId="16" xfId="0" applyFont="1" applyBorder="1" applyAlignment="1" applyProtection="1">
      <alignment horizontal="center" vertical="center"/>
    </xf>
    <xf numFmtId="177" fontId="1" fillId="2" borderId="17" xfId="0" applyNumberFormat="1" applyFont="1" applyFill="1" applyBorder="1" applyAlignment="1">
      <alignment horizontal="center" vertical="center"/>
    </xf>
    <xf numFmtId="0" fontId="4" fillId="2" borderId="9" xfId="0" applyFont="1" applyFill="1" applyBorder="1" applyAlignment="1">
      <alignment horizontal="center" vertical="center"/>
    </xf>
    <xf numFmtId="181" fontId="4" fillId="0" borderId="19" xfId="0" applyNumberFormat="1" applyFont="1" applyBorder="1" applyAlignment="1" applyProtection="1">
      <alignment horizontal="center" vertical="center"/>
    </xf>
    <xf numFmtId="0" fontId="8" fillId="0" borderId="20" xfId="0" applyFont="1" applyBorder="1" applyAlignment="1" applyProtection="1">
      <alignment horizontal="center" vertical="center" wrapText="1" shrinkToFit="1"/>
    </xf>
    <xf numFmtId="0" fontId="1" fillId="0" borderId="28" xfId="0" applyFont="1" applyBorder="1" applyAlignment="1" applyProtection="1">
      <alignment horizontal="center" vertical="center" textRotation="255"/>
      <protection locked="0"/>
    </xf>
    <xf numFmtId="0" fontId="1" fillId="0" borderId="7" xfId="0" applyFont="1" applyBorder="1" applyAlignment="1" applyProtection="1">
      <alignment horizontal="center" vertical="center" textRotation="255"/>
      <protection locked="0"/>
    </xf>
    <xf numFmtId="0" fontId="1" fillId="0" borderId="27" xfId="0" applyFont="1" applyBorder="1" applyAlignment="1" applyProtection="1">
      <alignment horizontal="center" vertical="center" textRotation="255"/>
      <protection locked="0"/>
    </xf>
    <xf numFmtId="0" fontId="1" fillId="0" borderId="30" xfId="0" applyFont="1" applyBorder="1" applyAlignment="1" applyProtection="1">
      <alignment horizontal="center" vertical="center"/>
    </xf>
    <xf numFmtId="0" fontId="1" fillId="0" borderId="28"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shrinkToFit="1"/>
      <protection locked="0"/>
    </xf>
    <xf numFmtId="0" fontId="1" fillId="0" borderId="27" xfId="0" applyFont="1" applyBorder="1" applyAlignment="1" applyProtection="1">
      <alignment horizontal="center" vertical="center" shrinkToFit="1"/>
      <protection locked="0"/>
    </xf>
    <xf numFmtId="0" fontId="1" fillId="0" borderId="31" xfId="0" applyFont="1" applyBorder="1" applyAlignment="1" applyProtection="1">
      <alignment horizontal="center" vertical="center"/>
    </xf>
    <xf numFmtId="0" fontId="1" fillId="0" borderId="32" xfId="0" applyFont="1" applyBorder="1" applyAlignment="1" applyProtection="1">
      <alignment horizontal="center" vertical="center"/>
      <protection locked="0"/>
    </xf>
    <xf numFmtId="0" fontId="1" fillId="0" borderId="33" xfId="0" applyFont="1" applyBorder="1" applyAlignment="1" applyProtection="1">
      <alignment horizontal="center" vertical="center"/>
      <protection locked="0"/>
    </xf>
    <xf numFmtId="0" fontId="1" fillId="0" borderId="34" xfId="0" applyFont="1" applyBorder="1" applyAlignment="1" applyProtection="1">
      <alignment horizontal="center" vertical="center"/>
      <protection locked="0"/>
    </xf>
    <xf numFmtId="181" fontId="4" fillId="0" borderId="38" xfId="0" applyNumberFormat="1" applyFont="1" applyBorder="1" applyAlignment="1" applyProtection="1">
      <alignment horizontal="center" vertical="center"/>
    </xf>
    <xf numFmtId="0" fontId="1" fillId="0" borderId="6" xfId="0" applyFont="1" applyBorder="1" applyAlignment="1" applyProtection="1">
      <alignment horizontal="center" vertical="center" shrinkToFit="1"/>
      <protection locked="0"/>
    </xf>
    <xf numFmtId="0" fontId="1" fillId="0" borderId="7" xfId="0" applyFont="1" applyBorder="1" applyAlignment="1" applyProtection="1">
      <alignment horizontal="center" vertical="center"/>
      <protection locked="0"/>
    </xf>
    <xf numFmtId="0" fontId="1" fillId="0" borderId="36" xfId="0" applyFont="1" applyBorder="1" applyAlignment="1" applyProtection="1">
      <alignment horizontal="center" vertical="center"/>
      <protection locked="0"/>
    </xf>
    <xf numFmtId="0" fontId="1" fillId="0" borderId="40" xfId="0" applyFont="1" applyBorder="1" applyAlignment="1" applyProtection="1">
      <alignment horizontal="center" vertical="center"/>
      <protection locked="0"/>
    </xf>
    <xf numFmtId="183" fontId="1" fillId="0" borderId="0" xfId="0" applyNumberFormat="1" applyFont="1" applyBorder="1" applyAlignment="1" applyProtection="1">
      <alignment horizontal="left" vertical="center"/>
    </xf>
  </cellXfs>
  <cellStyles count="2">
    <cellStyle name="パーセント" xfId="1" builtinId="5"/>
    <cellStyle name="標準" xfId="0" builtinId="0"/>
  </cellStyles>
  <dxfs count="100">
    <dxf>
      <font>
        <color rgb="FFFF0000"/>
      </font>
    </dxf>
    <dxf>
      <font>
        <color rgb="FFFFFFFF"/>
      </font>
    </dxf>
    <dxf>
      <font>
        <color rgb="FFFF0000"/>
      </font>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sz val="11"/>
        <color rgb="FF000000"/>
        <name val="ＭＳ Ｐゴシック"/>
        <family val="2"/>
        <charset val="128"/>
      </font>
      <alignment horizontal="general" vertical="center" textRotation="0" wrapText="0" indent="0" shrinkToFit="0"/>
    </dxf>
    <dxf>
      <fill>
        <patternFill>
          <bgColor rgb="FFFFCCFF"/>
        </patternFill>
      </fill>
    </dxf>
    <dxf>
      <fill>
        <patternFill>
          <bgColor rgb="FFFFCCFF"/>
        </patternFill>
      </fill>
    </dxf>
    <dxf>
      <fill>
        <patternFill>
          <bgColor rgb="FFFFFF00"/>
        </patternFill>
      </fill>
    </dxf>
    <dxf>
      <fill>
        <patternFill>
          <bgColor rgb="FFFFFF00"/>
        </patternFill>
      </fill>
    </dxf>
    <dxf>
      <font>
        <color rgb="FFFF0000"/>
      </font>
    </dxf>
    <dxf>
      <font>
        <color rgb="FFFFFFFF"/>
      </font>
    </dxf>
    <dxf>
      <font>
        <color rgb="FFFF0000"/>
      </font>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ont>
        <sz val="11"/>
        <color rgb="FF000000"/>
        <name val="ＭＳ Ｐゴシック"/>
        <family val="2"/>
        <charset val="128"/>
      </font>
      <alignment horizontal="general" vertical="center" textRotation="0" wrapText="0" indent="0" shrinkToFit="0"/>
    </dxf>
    <dxf>
      <fill>
        <patternFill>
          <bgColor rgb="FFFFCCFF"/>
        </patternFill>
      </fill>
    </dxf>
    <dxf>
      <fill>
        <patternFill>
          <bgColor rgb="FFFFCCFF"/>
        </patternFill>
      </fill>
    </dxf>
    <dxf>
      <fill>
        <patternFill>
          <bgColor rgb="FFFFFF00"/>
        </patternFill>
      </fill>
    </dxf>
    <dxf>
      <fill>
        <patternFill>
          <bgColor rgb="FFFFFF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FF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2060"/>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50</xdr:col>
      <xdr:colOff>86760</xdr:colOff>
      <xdr:row>13</xdr:row>
      <xdr:rowOff>86760</xdr:rowOff>
    </xdr:from>
    <xdr:to>
      <xdr:col>50</xdr:col>
      <xdr:colOff>271080</xdr:colOff>
      <xdr:row>15</xdr:row>
      <xdr:rowOff>7920</xdr:rowOff>
    </xdr:to>
    <xdr:sp macro="" textlink="">
      <xdr:nvSpPr>
        <xdr:cNvPr id="2" name="テキスト ボックス 1">
          <a:extLst>
            <a:ext uri="{FF2B5EF4-FFF2-40B4-BE49-F238E27FC236}">
              <a16:creationId xmlns:a16="http://schemas.microsoft.com/office/drawing/2014/main" id="{00000000-0008-0000-0000-000002000000}"/>
            </a:ext>
          </a:extLst>
        </xdr:cNvPr>
        <xdr:cNvSpPr/>
      </xdr:nvSpPr>
      <xdr:spPr>
        <a:xfrm>
          <a:off x="20039040" y="2106000"/>
          <a:ext cx="184320" cy="2642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51</xdr:col>
      <xdr:colOff>288720</xdr:colOff>
      <xdr:row>42</xdr:row>
      <xdr:rowOff>115560</xdr:rowOff>
    </xdr:from>
    <xdr:to>
      <xdr:col>51</xdr:col>
      <xdr:colOff>345960</xdr:colOff>
      <xdr:row>42</xdr:row>
      <xdr:rowOff>171360</xdr:rowOff>
    </xdr:to>
    <xdr:sp macro="" textlink="">
      <xdr:nvSpPr>
        <xdr:cNvPr id="3" name="テキスト ボックス 2">
          <a:extLst>
            <a:ext uri="{FF2B5EF4-FFF2-40B4-BE49-F238E27FC236}">
              <a16:creationId xmlns:a16="http://schemas.microsoft.com/office/drawing/2014/main" id="{00000000-0008-0000-0000-000003000000}"/>
            </a:ext>
          </a:extLst>
        </xdr:cNvPr>
        <xdr:cNvSpPr/>
      </xdr:nvSpPr>
      <xdr:spPr>
        <a:xfrm>
          <a:off x="20869560" y="5049360"/>
          <a:ext cx="57240" cy="55800"/>
        </a:xfrm>
        <a:prstGeom prst="rect">
          <a:avLst/>
        </a:prstGeom>
        <a:solidFill>
          <a:srgbClr val="FFFFFF"/>
        </a:solidFill>
        <a:ln w="9525">
          <a:solidFill>
            <a:srgbClr val="FFFFFF">
              <a:shade val="50000"/>
            </a:srgbClr>
          </a:solidFill>
          <a:round/>
        </a:ln>
      </xdr:spPr>
      <xdr:style>
        <a:lnRef idx="0">
          <a:scrgbClr r="0" g="0" b="0"/>
        </a:lnRef>
        <a:fillRef idx="0">
          <a:scrgbClr r="0" g="0" b="0"/>
        </a:fillRef>
        <a:effectRef idx="0">
          <a:scrgbClr r="0" g="0" b="0"/>
        </a:effectRef>
        <a:fontRef idx="minor"/>
      </xdr:style>
    </xdr:sp>
    <xdr:clientData/>
  </xdr:twoCellAnchor>
  <xdr:twoCellAnchor editAs="oneCell">
    <xdr:from>
      <xdr:col>43</xdr:col>
      <xdr:colOff>295560</xdr:colOff>
      <xdr:row>55</xdr:row>
      <xdr:rowOff>21960</xdr:rowOff>
    </xdr:from>
    <xdr:to>
      <xdr:col>43</xdr:col>
      <xdr:colOff>479880</xdr:colOff>
      <xdr:row>57</xdr:row>
      <xdr:rowOff>114480</xdr:rowOff>
    </xdr:to>
    <xdr:sp macro="" textlink="">
      <xdr:nvSpPr>
        <xdr:cNvPr id="4" name="テキスト ボックス 6">
          <a:extLst>
            <a:ext uri="{FF2B5EF4-FFF2-40B4-BE49-F238E27FC236}">
              <a16:creationId xmlns:a16="http://schemas.microsoft.com/office/drawing/2014/main" id="{00000000-0008-0000-0000-000004000000}"/>
            </a:ext>
          </a:extLst>
        </xdr:cNvPr>
        <xdr:cNvSpPr/>
      </xdr:nvSpPr>
      <xdr:spPr>
        <a:xfrm>
          <a:off x="15847200" y="6327360"/>
          <a:ext cx="184320" cy="2642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50</xdr:col>
      <xdr:colOff>86760</xdr:colOff>
      <xdr:row>13</xdr:row>
      <xdr:rowOff>86760</xdr:rowOff>
    </xdr:from>
    <xdr:to>
      <xdr:col>50</xdr:col>
      <xdr:colOff>271080</xdr:colOff>
      <xdr:row>15</xdr:row>
      <xdr:rowOff>7920</xdr:rowOff>
    </xdr:to>
    <xdr:sp macro="" textlink="">
      <xdr:nvSpPr>
        <xdr:cNvPr id="4" name="テキスト ボックス 2">
          <a:extLst>
            <a:ext uri="{FF2B5EF4-FFF2-40B4-BE49-F238E27FC236}">
              <a16:creationId xmlns:a16="http://schemas.microsoft.com/office/drawing/2014/main" id="{00000000-0008-0000-0100-000004000000}"/>
            </a:ext>
          </a:extLst>
        </xdr:cNvPr>
        <xdr:cNvSpPr/>
      </xdr:nvSpPr>
      <xdr:spPr>
        <a:xfrm>
          <a:off x="20039040" y="2106000"/>
          <a:ext cx="184320" cy="2642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xdr:from>
      <xdr:col>51</xdr:col>
      <xdr:colOff>288720</xdr:colOff>
      <xdr:row>42</xdr:row>
      <xdr:rowOff>115560</xdr:rowOff>
    </xdr:from>
    <xdr:to>
      <xdr:col>51</xdr:col>
      <xdr:colOff>345960</xdr:colOff>
      <xdr:row>42</xdr:row>
      <xdr:rowOff>171360</xdr:rowOff>
    </xdr:to>
    <xdr:sp macro="" textlink="">
      <xdr:nvSpPr>
        <xdr:cNvPr id="5" name="テキスト ボックス 3">
          <a:extLst>
            <a:ext uri="{FF2B5EF4-FFF2-40B4-BE49-F238E27FC236}">
              <a16:creationId xmlns:a16="http://schemas.microsoft.com/office/drawing/2014/main" id="{00000000-0008-0000-0100-000005000000}"/>
            </a:ext>
          </a:extLst>
        </xdr:cNvPr>
        <xdr:cNvSpPr/>
      </xdr:nvSpPr>
      <xdr:spPr>
        <a:xfrm>
          <a:off x="20869560" y="5049360"/>
          <a:ext cx="57240" cy="55800"/>
        </a:xfrm>
        <a:prstGeom prst="rect">
          <a:avLst/>
        </a:prstGeom>
        <a:solidFill>
          <a:srgbClr val="FFFFFF"/>
        </a:solidFill>
        <a:ln w="9525">
          <a:solidFill>
            <a:srgbClr val="FFFFFF">
              <a:shade val="50000"/>
            </a:srgbClr>
          </a:solidFill>
          <a:round/>
        </a:ln>
      </xdr:spPr>
      <xdr:style>
        <a:lnRef idx="0">
          <a:scrgbClr r="0" g="0" b="0"/>
        </a:lnRef>
        <a:fillRef idx="0">
          <a:scrgbClr r="0" g="0" b="0"/>
        </a:fillRef>
        <a:effectRef idx="0">
          <a:scrgbClr r="0" g="0" b="0"/>
        </a:effectRef>
        <a:fontRef idx="minor"/>
      </xdr:style>
    </xdr:sp>
    <xdr:clientData/>
  </xdr:twoCellAnchor>
  <xdr:twoCellAnchor editAs="oneCell">
    <xdr:from>
      <xdr:col>43</xdr:col>
      <xdr:colOff>295560</xdr:colOff>
      <xdr:row>55</xdr:row>
      <xdr:rowOff>21960</xdr:rowOff>
    </xdr:from>
    <xdr:to>
      <xdr:col>43</xdr:col>
      <xdr:colOff>479880</xdr:colOff>
      <xdr:row>57</xdr:row>
      <xdr:rowOff>114480</xdr:rowOff>
    </xdr:to>
    <xdr:sp macro="" textlink="">
      <xdr:nvSpPr>
        <xdr:cNvPr id="6" name="テキスト ボックス 7">
          <a:extLst>
            <a:ext uri="{FF2B5EF4-FFF2-40B4-BE49-F238E27FC236}">
              <a16:creationId xmlns:a16="http://schemas.microsoft.com/office/drawing/2014/main" id="{00000000-0008-0000-0100-000006000000}"/>
            </a:ext>
          </a:extLst>
        </xdr:cNvPr>
        <xdr:cNvSpPr/>
      </xdr:nvSpPr>
      <xdr:spPr>
        <a:xfrm>
          <a:off x="15847200" y="6327360"/>
          <a:ext cx="184320" cy="264240"/>
        </a:xfrm>
        <a:prstGeom prst="rect">
          <a:avLst/>
        </a:prstGeom>
        <a:noFill/>
        <a:ln w="0">
          <a:noFill/>
        </a:ln>
      </xdr:spPr>
      <xdr:style>
        <a:lnRef idx="0">
          <a:scrgbClr r="0" g="0" b="0"/>
        </a:lnRef>
        <a:fillRef idx="0">
          <a:scrgbClr r="0" g="0" b="0"/>
        </a:fillRef>
        <a:effectRef idx="0">
          <a:scrgbClr r="0" g="0" b="0"/>
        </a:effectRef>
        <a:fontRef idx="minor"/>
      </xdr:style>
    </xdr:sp>
    <xdr:clientData/>
  </xdr:twoCellAnchor>
  <xdr:twoCellAnchor editAs="oneCell">
    <xdr:from>
      <xdr:col>3</xdr:col>
      <xdr:colOff>10800</xdr:colOff>
      <xdr:row>10</xdr:row>
      <xdr:rowOff>8280</xdr:rowOff>
    </xdr:from>
    <xdr:to>
      <xdr:col>12</xdr:col>
      <xdr:colOff>68580</xdr:colOff>
      <xdr:row>14</xdr:row>
      <xdr:rowOff>152400</xdr:rowOff>
    </xdr:to>
    <xdr:sp macro="" textlink="">
      <xdr:nvSpPr>
        <xdr:cNvPr id="7" name="角丸四角形吹き出し 10">
          <a:extLst>
            <a:ext uri="{FF2B5EF4-FFF2-40B4-BE49-F238E27FC236}">
              <a16:creationId xmlns:a16="http://schemas.microsoft.com/office/drawing/2014/main" id="{00000000-0008-0000-0100-000007000000}"/>
            </a:ext>
          </a:extLst>
        </xdr:cNvPr>
        <xdr:cNvSpPr/>
      </xdr:nvSpPr>
      <xdr:spPr>
        <a:xfrm>
          <a:off x="1275720" y="1486560"/>
          <a:ext cx="2389500" cy="814680"/>
        </a:xfrm>
        <a:prstGeom prst="wedgeRoundRectCallout">
          <a:avLst>
            <a:gd name="adj1" fmla="val 26476"/>
            <a:gd name="adj2" fmla="val -122078"/>
            <a:gd name="adj3" fmla="val 16667"/>
          </a:avLst>
        </a:prstGeom>
        <a:solidFill>
          <a:srgbClr val="FFFFFF"/>
        </a:solidFill>
        <a:ln w="12700">
          <a:solidFill>
            <a:srgbClr val="00206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36000" tIns="36000" rIns="36000" bIns="36000" anchor="ctr">
          <a:noAutofit/>
        </a:bodyPr>
        <a:lstStyle/>
        <a:p>
          <a:pPr>
            <a:lnSpc>
              <a:spcPct val="100000"/>
            </a:lnSpc>
          </a:pPr>
          <a:r>
            <a:rPr lang="en-US" altLang="ja-JP" sz="1050" b="0" u="none" strike="noStrike">
              <a:solidFill>
                <a:srgbClr val="002060"/>
              </a:solidFill>
              <a:effectLst/>
              <a:uFillTx/>
              <a:latin typeface="HGｺﾞｼｯｸM"/>
              <a:ea typeface="HGｺﾞｼｯｸM"/>
            </a:rPr>
            <a:t>1.</a:t>
          </a:r>
          <a:r>
            <a:rPr lang="en-US" sz="1050" b="0" u="none" strike="noStrike">
              <a:solidFill>
                <a:srgbClr val="002060"/>
              </a:solidFill>
              <a:effectLst/>
              <a:uFillTx/>
              <a:latin typeface="HGｺﾞｼｯｸM"/>
              <a:ea typeface="HGｺﾞｼｯｸM"/>
            </a:rPr>
            <a:t>工事名，工事開始日，工事完成日(</a:t>
          </a:r>
          <a:r>
            <a:rPr lang="ja-JP" sz="1050" b="0" u="none" strike="noStrike">
              <a:solidFill>
                <a:srgbClr val="002060"/>
              </a:solidFill>
              <a:effectLst/>
              <a:uFillTx/>
              <a:latin typeface="HGｺﾞｼｯｸM"/>
              <a:ea typeface="HGｺﾞｼｯｸM"/>
            </a:rPr>
            <a:t>予定</a:t>
          </a:r>
          <a:r>
            <a:rPr lang="en-US" sz="1050" b="0" u="none" strike="noStrike">
              <a:solidFill>
                <a:srgbClr val="002060"/>
              </a:solidFill>
              <a:effectLst/>
              <a:uFillTx/>
              <a:latin typeface="HGｺﾞｼｯｸM"/>
              <a:ea typeface="HGｺﾞｼｯｸM"/>
            </a:rPr>
            <a:t>)</a:t>
          </a:r>
          <a:r>
            <a:rPr lang="ja-JP" sz="1050" b="0" u="none" strike="noStrike">
              <a:solidFill>
                <a:srgbClr val="002060"/>
              </a:solidFill>
              <a:effectLst/>
              <a:uFillTx/>
              <a:latin typeface="HGｺﾞｼｯｸM"/>
              <a:ea typeface="HGｺﾞｼｯｸM"/>
            </a:rPr>
            <a:t>を入力します。</a:t>
          </a:r>
          <a:endParaRPr lang="en-US" sz="1050" b="0" u="none" strike="noStrike">
            <a:effectLst/>
            <a:uFillTx/>
            <a:latin typeface="游明朝"/>
          </a:endParaRPr>
        </a:p>
        <a:p>
          <a:pPr>
            <a:lnSpc>
              <a:spcPct val="100000"/>
            </a:lnSpc>
          </a:pPr>
          <a:r>
            <a:rPr lang="en-US" sz="1050" b="0" u="none" strike="noStrike">
              <a:solidFill>
                <a:srgbClr val="002060"/>
              </a:solidFill>
              <a:effectLst/>
              <a:uFillTx/>
              <a:latin typeface="HGｺﾞｼｯｸM"/>
              <a:ea typeface="HGｺﾞｼｯｸM"/>
            </a:rPr>
            <a:t>※カレンダーが自動入力されます。</a:t>
          </a:r>
          <a:endParaRPr lang="en-US" sz="1050" b="0" u="none" strike="noStrike">
            <a:effectLst/>
            <a:uFillTx/>
            <a:latin typeface="游明朝"/>
          </a:endParaRPr>
        </a:p>
      </xdr:txBody>
    </xdr:sp>
    <xdr:clientData/>
  </xdr:twoCellAnchor>
  <xdr:twoCellAnchor editAs="oneCell">
    <xdr:from>
      <xdr:col>11</xdr:col>
      <xdr:colOff>57960</xdr:colOff>
      <xdr:row>27</xdr:row>
      <xdr:rowOff>28073</xdr:rowOff>
    </xdr:from>
    <xdr:to>
      <xdr:col>22</xdr:col>
      <xdr:colOff>576</xdr:colOff>
      <xdr:row>29</xdr:row>
      <xdr:rowOff>22448</xdr:rowOff>
    </xdr:to>
    <xdr:sp macro="" textlink="">
      <xdr:nvSpPr>
        <xdr:cNvPr id="11" name="角丸四角形吹き出し 14">
          <a:extLst>
            <a:ext uri="{FF2B5EF4-FFF2-40B4-BE49-F238E27FC236}">
              <a16:creationId xmlns:a16="http://schemas.microsoft.com/office/drawing/2014/main" id="{00000000-0008-0000-0100-00000B000000}"/>
            </a:ext>
          </a:extLst>
        </xdr:cNvPr>
        <xdr:cNvSpPr/>
      </xdr:nvSpPr>
      <xdr:spPr>
        <a:xfrm>
          <a:off x="3395520" y="3350393"/>
          <a:ext cx="2792496" cy="329655"/>
        </a:xfrm>
        <a:prstGeom prst="wedgeRoundRectCallout">
          <a:avLst>
            <a:gd name="adj1" fmla="val -495"/>
            <a:gd name="adj2" fmla="val 109283"/>
            <a:gd name="adj3" fmla="val 16667"/>
          </a:avLst>
        </a:prstGeom>
        <a:solidFill>
          <a:srgbClr val="FFFFFF"/>
        </a:solidFill>
        <a:ln w="12700">
          <a:solidFill>
            <a:srgbClr val="00206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wrap="none" lIns="36000" tIns="36000" rIns="36000" bIns="36000" anchor="ctr">
          <a:spAutoFit/>
        </a:bodyPr>
        <a:lstStyle/>
        <a:p>
          <a:pPr>
            <a:lnSpc>
              <a:spcPct val="100000"/>
            </a:lnSpc>
          </a:pPr>
          <a:r>
            <a:rPr lang="en-US" altLang="ja-JP" sz="1050" b="0" u="none" strike="noStrike">
              <a:solidFill>
                <a:srgbClr val="002060"/>
              </a:solidFill>
              <a:effectLst/>
              <a:uFillTx/>
              <a:latin typeface="HGｺﾞｼｯｸM"/>
              <a:ea typeface="HGｺﾞｼｯｸM"/>
            </a:rPr>
            <a:t>2.</a:t>
          </a:r>
          <a:r>
            <a:rPr lang="en-US" sz="1050" b="0" u="none" strike="noStrike">
              <a:solidFill>
                <a:srgbClr val="002060"/>
              </a:solidFill>
              <a:effectLst/>
              <a:uFillTx/>
              <a:latin typeface="HGｺﾞｼｯｸM"/>
              <a:ea typeface="HGｺﾞｼｯｸM"/>
            </a:rPr>
            <a:t>予定している休日を計画欄に入力します。</a:t>
          </a:r>
          <a:endParaRPr lang="en-US" sz="1050" b="0" u="none" strike="noStrike">
            <a:effectLst/>
            <a:uFillTx/>
            <a:latin typeface="游明朝"/>
          </a:endParaRPr>
        </a:p>
      </xdr:txBody>
    </xdr:sp>
    <xdr:clientData/>
  </xdr:twoCellAnchor>
  <xdr:twoCellAnchor editAs="oneCell">
    <xdr:from>
      <xdr:col>7</xdr:col>
      <xdr:colOff>66960</xdr:colOff>
      <xdr:row>42</xdr:row>
      <xdr:rowOff>117855</xdr:rowOff>
    </xdr:from>
    <xdr:to>
      <xdr:col>21</xdr:col>
      <xdr:colOff>23040</xdr:colOff>
      <xdr:row>47</xdr:row>
      <xdr:rowOff>107745</xdr:rowOff>
    </xdr:to>
    <xdr:sp macro="" textlink="">
      <xdr:nvSpPr>
        <xdr:cNvPr id="12" name="角丸四角形吹き出し 15">
          <a:extLst>
            <a:ext uri="{FF2B5EF4-FFF2-40B4-BE49-F238E27FC236}">
              <a16:creationId xmlns:a16="http://schemas.microsoft.com/office/drawing/2014/main" id="{00000000-0008-0000-0100-00000C000000}"/>
            </a:ext>
          </a:extLst>
        </xdr:cNvPr>
        <xdr:cNvSpPr/>
      </xdr:nvSpPr>
      <xdr:spPr>
        <a:xfrm>
          <a:off x="2368200" y="4948935"/>
          <a:ext cx="3583200" cy="828090"/>
        </a:xfrm>
        <a:prstGeom prst="wedgeRoundRectCallout">
          <a:avLst>
            <a:gd name="adj1" fmla="val 51936"/>
            <a:gd name="adj2" fmla="val 71971"/>
            <a:gd name="adj3" fmla="val 16667"/>
          </a:avLst>
        </a:prstGeom>
        <a:solidFill>
          <a:srgbClr val="FFFFFF"/>
        </a:solidFill>
        <a:ln w="12700">
          <a:solidFill>
            <a:srgbClr val="00206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36000" tIns="36000" rIns="36000" bIns="36000" anchor="ctr">
          <a:spAutoFit/>
        </a:bodyPr>
        <a:lstStyle/>
        <a:p>
          <a:pPr>
            <a:lnSpc>
              <a:spcPct val="100000"/>
            </a:lnSpc>
          </a:pPr>
          <a:r>
            <a:rPr lang="en-US" altLang="ja-JP" sz="1050" b="0" u="none" strike="noStrike">
              <a:solidFill>
                <a:srgbClr val="002060"/>
              </a:solidFill>
              <a:effectLst/>
              <a:uFillTx/>
              <a:latin typeface="HGｺﾞｼｯｸM"/>
              <a:ea typeface="HGｺﾞｼｯｸM"/>
            </a:rPr>
            <a:t>3.</a:t>
          </a:r>
          <a:r>
            <a:rPr lang="en-US" sz="1050" b="0" u="none" strike="noStrike">
              <a:solidFill>
                <a:srgbClr val="002060"/>
              </a:solidFill>
              <a:effectLst/>
              <a:uFillTx/>
              <a:latin typeface="HGｺﾞｼｯｸM"/>
              <a:ea typeface="HGｺﾞｼｯｸM"/>
            </a:rPr>
            <a:t>実際に休んだ休日を実績欄に入力します。</a:t>
          </a:r>
          <a:endParaRPr lang="en-US" sz="1050" b="0" u="none" strike="noStrike">
            <a:effectLst/>
            <a:uFillTx/>
            <a:latin typeface="游明朝"/>
          </a:endParaRPr>
        </a:p>
        <a:p>
          <a:pPr>
            <a:lnSpc>
              <a:spcPct val="100000"/>
            </a:lnSpc>
          </a:pPr>
          <a:r>
            <a:rPr lang="en-US" sz="1050" b="0" u="none" strike="noStrike">
              <a:solidFill>
                <a:srgbClr val="002060"/>
              </a:solidFill>
              <a:effectLst/>
              <a:uFillTx/>
              <a:latin typeface="HGｺﾞｼｯｸM"/>
              <a:ea typeface="HGｺﾞｼｯｸM"/>
            </a:rPr>
            <a:t>※祝日も休んだ場合には、現場閉所にカウントします。</a:t>
          </a:r>
          <a:endParaRPr lang="en-US" sz="1050" b="0" u="none" strike="noStrike">
            <a:effectLst/>
            <a:uFillTx/>
            <a:latin typeface="游明朝"/>
          </a:endParaRPr>
        </a:p>
        <a:p>
          <a:pPr>
            <a:lnSpc>
              <a:spcPct val="100000"/>
            </a:lnSpc>
          </a:pPr>
          <a:r>
            <a:rPr lang="en-US" sz="1050" b="0" u="none" strike="noStrike">
              <a:solidFill>
                <a:srgbClr val="002060"/>
              </a:solidFill>
              <a:effectLst/>
              <a:uFillTx/>
              <a:latin typeface="HGｺﾞｼｯｸM"/>
              <a:ea typeface="HGｺﾞｼｯｸM"/>
            </a:rPr>
            <a:t>※雨による休日もプルダウンリストから選択します。</a:t>
          </a:r>
          <a:endParaRPr lang="en-US" sz="1050" b="0" u="none" strike="noStrike">
            <a:effectLst/>
            <a:uFillTx/>
            <a:latin typeface="游明朝"/>
          </a:endParaRPr>
        </a:p>
      </xdr:txBody>
    </xdr:sp>
    <xdr:clientData/>
  </xdr:twoCellAnchor>
  <xdr:twoCellAnchor editAs="oneCell">
    <xdr:from>
      <xdr:col>18</xdr:col>
      <xdr:colOff>258120</xdr:colOff>
      <xdr:row>59</xdr:row>
      <xdr:rowOff>15374</xdr:rowOff>
    </xdr:from>
    <xdr:to>
      <xdr:col>30</xdr:col>
      <xdr:colOff>54000</xdr:colOff>
      <xdr:row>64</xdr:row>
      <xdr:rowOff>143386</xdr:rowOff>
    </xdr:to>
    <xdr:sp macro="" textlink="">
      <xdr:nvSpPr>
        <xdr:cNvPr id="13" name="角丸四角形吹き出し 16">
          <a:extLst>
            <a:ext uri="{FF2B5EF4-FFF2-40B4-BE49-F238E27FC236}">
              <a16:creationId xmlns:a16="http://schemas.microsoft.com/office/drawing/2014/main" id="{00000000-0008-0000-0100-00000D000000}"/>
            </a:ext>
          </a:extLst>
        </xdr:cNvPr>
        <xdr:cNvSpPr/>
      </xdr:nvSpPr>
      <xdr:spPr>
        <a:xfrm>
          <a:off x="5409240" y="6690494"/>
          <a:ext cx="2904840" cy="966212"/>
        </a:xfrm>
        <a:prstGeom prst="wedgeRoundRectCallout">
          <a:avLst>
            <a:gd name="adj1" fmla="val -65758"/>
            <a:gd name="adj2" fmla="val 33980"/>
            <a:gd name="adj3" fmla="val 16667"/>
          </a:avLst>
        </a:prstGeom>
        <a:solidFill>
          <a:srgbClr val="FFFFFF"/>
        </a:solidFill>
        <a:ln w="12700">
          <a:solidFill>
            <a:srgbClr val="00206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36000" tIns="36000" rIns="36000" bIns="36000" anchor="ctr">
          <a:spAutoFit/>
        </a:bodyPr>
        <a:lstStyle/>
        <a:p>
          <a:pPr>
            <a:lnSpc>
              <a:spcPct val="100000"/>
            </a:lnSpc>
          </a:pPr>
          <a:r>
            <a:rPr lang="en-US" altLang="ja-JP" sz="1050" b="0" u="none" strike="noStrike">
              <a:solidFill>
                <a:srgbClr val="002060"/>
              </a:solidFill>
              <a:effectLst/>
              <a:uFillTx/>
              <a:latin typeface="HGｺﾞｼｯｸM"/>
              <a:ea typeface="HGｺﾞｼｯｸM"/>
            </a:rPr>
            <a:t>5.</a:t>
          </a:r>
          <a:r>
            <a:rPr lang="en-US" sz="1050" b="0" u="none" strike="noStrike">
              <a:solidFill>
                <a:srgbClr val="002060"/>
              </a:solidFill>
              <a:effectLst/>
              <a:uFillTx/>
              <a:latin typeface="HGｺﾞｼｯｸM"/>
              <a:ea typeface="HGｺﾞｼｯｸM"/>
            </a:rPr>
            <a:t>夏季休暇（3</a:t>
          </a:r>
          <a:r>
            <a:rPr lang="ja-JP" sz="1050" b="0" u="none" strike="noStrike">
              <a:solidFill>
                <a:srgbClr val="002060"/>
              </a:solidFill>
              <a:effectLst/>
              <a:uFillTx/>
              <a:latin typeface="HGｺﾞｼｯｸM"/>
              <a:ea typeface="HGｺﾞｼｯｸM"/>
            </a:rPr>
            <a:t>日），年末年始休暇（</a:t>
          </a:r>
          <a:r>
            <a:rPr lang="en-US" sz="1050" b="0" u="none" strike="noStrike">
              <a:solidFill>
                <a:srgbClr val="002060"/>
              </a:solidFill>
              <a:effectLst/>
              <a:uFillTx/>
              <a:latin typeface="HGｺﾞｼｯｸM"/>
              <a:ea typeface="HGｺﾞｼｯｸM"/>
            </a:rPr>
            <a:t>6</a:t>
          </a:r>
          <a:r>
            <a:rPr lang="ja-JP" sz="1050" b="0" u="none" strike="noStrike">
              <a:solidFill>
                <a:srgbClr val="002060"/>
              </a:solidFill>
              <a:effectLst/>
              <a:uFillTx/>
              <a:latin typeface="HGｺﾞｼｯｸM"/>
              <a:ea typeface="HGｺﾞｼｯｸM"/>
            </a:rPr>
            <a:t>日）は、休んだ場合も現場閉所日にカウントしない。</a:t>
          </a:r>
          <a:endParaRPr lang="en-US" sz="1050" b="0" u="none" strike="noStrike">
            <a:effectLst/>
            <a:uFillTx/>
            <a:latin typeface="游明朝"/>
          </a:endParaRPr>
        </a:p>
        <a:p>
          <a:pPr>
            <a:lnSpc>
              <a:spcPct val="100000"/>
            </a:lnSpc>
          </a:pPr>
          <a:r>
            <a:rPr lang="en-US" sz="1050" b="0" u="none" strike="noStrike">
              <a:solidFill>
                <a:srgbClr val="002060"/>
              </a:solidFill>
              <a:effectLst/>
              <a:uFillTx/>
              <a:latin typeface="HGｺﾞｼｯｸM"/>
              <a:ea typeface="HGｺﾞｼｯｸM"/>
            </a:rPr>
            <a:t>※上記日数を超えた休暇は、現場閉所日としてカウント可能。</a:t>
          </a:r>
          <a:endParaRPr lang="en-US" sz="1050" b="0" u="none" strike="noStrike">
            <a:effectLst/>
            <a:uFillTx/>
            <a:latin typeface="游明朝"/>
          </a:endParaRPr>
        </a:p>
      </xdr:txBody>
    </xdr:sp>
    <xdr:clientData/>
  </xdr:twoCellAnchor>
  <xdr:twoCellAnchor>
    <xdr:from>
      <xdr:col>14</xdr:col>
      <xdr:colOff>10800</xdr:colOff>
      <xdr:row>62</xdr:row>
      <xdr:rowOff>157320</xdr:rowOff>
    </xdr:from>
    <xdr:to>
      <xdr:col>17</xdr:col>
      <xdr:colOff>7920</xdr:colOff>
      <xdr:row>64</xdr:row>
      <xdr:rowOff>151920</xdr:rowOff>
    </xdr:to>
    <xdr:sp macro="" textlink="">
      <xdr:nvSpPr>
        <xdr:cNvPr id="14" name="正方形/長方形 17">
          <a:extLst>
            <a:ext uri="{FF2B5EF4-FFF2-40B4-BE49-F238E27FC236}">
              <a16:creationId xmlns:a16="http://schemas.microsoft.com/office/drawing/2014/main" id="{00000000-0008-0000-0100-00000E000000}"/>
            </a:ext>
          </a:extLst>
        </xdr:cNvPr>
        <xdr:cNvSpPr/>
      </xdr:nvSpPr>
      <xdr:spPr>
        <a:xfrm>
          <a:off x="4179600" y="7491600"/>
          <a:ext cx="783720" cy="337320"/>
        </a:xfrm>
        <a:prstGeom prst="rect">
          <a:avLst/>
        </a:prstGeom>
        <a:noFill/>
        <a:ln w="2540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5</xdr:col>
      <xdr:colOff>49680</xdr:colOff>
      <xdr:row>58</xdr:row>
      <xdr:rowOff>55443</xdr:rowOff>
    </xdr:from>
    <xdr:to>
      <xdr:col>13</xdr:col>
      <xdr:colOff>199440</xdr:colOff>
      <xdr:row>62</xdr:row>
      <xdr:rowOff>101878</xdr:rowOff>
    </xdr:to>
    <xdr:sp macro="" textlink="">
      <xdr:nvSpPr>
        <xdr:cNvPr id="15" name="角丸四角形吹き出し 18">
          <a:extLst>
            <a:ext uri="{FF2B5EF4-FFF2-40B4-BE49-F238E27FC236}">
              <a16:creationId xmlns:a16="http://schemas.microsoft.com/office/drawing/2014/main" id="{00000000-0008-0000-0100-00000F000000}"/>
            </a:ext>
          </a:extLst>
        </xdr:cNvPr>
        <xdr:cNvSpPr/>
      </xdr:nvSpPr>
      <xdr:spPr>
        <a:xfrm>
          <a:off x="1832760" y="6562923"/>
          <a:ext cx="2222400" cy="716995"/>
        </a:xfrm>
        <a:prstGeom prst="wedgeRoundRectCallout">
          <a:avLst>
            <a:gd name="adj1" fmla="val 63637"/>
            <a:gd name="adj2" fmla="val -21291"/>
            <a:gd name="adj3" fmla="val 16667"/>
          </a:avLst>
        </a:prstGeom>
        <a:solidFill>
          <a:srgbClr val="FFFFFF"/>
        </a:solidFill>
        <a:ln w="12700">
          <a:solidFill>
            <a:srgbClr val="00206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36000" tIns="36000" rIns="36000" bIns="36000" anchor="ctr">
          <a:spAutoFit/>
        </a:bodyPr>
        <a:lstStyle/>
        <a:p>
          <a:pPr>
            <a:lnSpc>
              <a:spcPct val="100000"/>
            </a:lnSpc>
          </a:pPr>
          <a:r>
            <a:rPr lang="en-US" altLang="ja-JP" sz="1050" b="0" u="none" strike="noStrike">
              <a:solidFill>
                <a:srgbClr val="002060"/>
              </a:solidFill>
              <a:effectLst/>
              <a:uFillTx/>
              <a:latin typeface="HGｺﾞｼｯｸM"/>
              <a:ea typeface="HGｺﾞｼｯｸM"/>
            </a:rPr>
            <a:t>4.</a:t>
          </a:r>
          <a:r>
            <a:rPr lang="en-US" sz="1050" b="0" u="none" strike="noStrike">
              <a:solidFill>
                <a:srgbClr val="002060"/>
              </a:solidFill>
              <a:effectLst/>
              <a:uFillTx/>
              <a:latin typeface="HGｺﾞｼｯｸM"/>
              <a:ea typeface="HGｺﾞｼｯｸM"/>
            </a:rPr>
            <a:t>夏季休暇，年末年始休暇，工事中止をプルダウンリストから選択し，入力します。</a:t>
          </a:r>
          <a:endParaRPr lang="en-US" sz="1050" b="0" u="none" strike="noStrike">
            <a:effectLst/>
            <a:uFillTx/>
            <a:latin typeface="游明朝"/>
          </a:endParaRPr>
        </a:p>
      </xdr:txBody>
    </xdr:sp>
    <xdr:clientData/>
  </xdr:twoCellAnchor>
  <xdr:twoCellAnchor>
    <xdr:from>
      <xdr:col>30</xdr:col>
      <xdr:colOff>19080</xdr:colOff>
      <xdr:row>127</xdr:row>
      <xdr:rowOff>2520</xdr:rowOff>
    </xdr:from>
    <xdr:to>
      <xdr:col>33</xdr:col>
      <xdr:colOff>19080</xdr:colOff>
      <xdr:row>133</xdr:row>
      <xdr:rowOff>7920</xdr:rowOff>
    </xdr:to>
    <xdr:sp macro="" textlink="">
      <xdr:nvSpPr>
        <xdr:cNvPr id="16" name="正方形/長方形 19">
          <a:extLst>
            <a:ext uri="{FF2B5EF4-FFF2-40B4-BE49-F238E27FC236}">
              <a16:creationId xmlns:a16="http://schemas.microsoft.com/office/drawing/2014/main" id="{00000000-0008-0000-0100-000010000000}"/>
            </a:ext>
          </a:extLst>
        </xdr:cNvPr>
        <xdr:cNvSpPr/>
      </xdr:nvSpPr>
      <xdr:spPr>
        <a:xfrm>
          <a:off x="8384040" y="14366160"/>
          <a:ext cx="786600" cy="348480"/>
        </a:xfrm>
        <a:prstGeom prst="rect">
          <a:avLst/>
        </a:prstGeom>
        <a:noFill/>
        <a:ln w="2540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51840</xdr:colOff>
      <xdr:row>142</xdr:row>
      <xdr:rowOff>165600</xdr:rowOff>
    </xdr:from>
    <xdr:to>
      <xdr:col>5</xdr:col>
      <xdr:colOff>16200</xdr:colOff>
      <xdr:row>144</xdr:row>
      <xdr:rowOff>171000</xdr:rowOff>
    </xdr:to>
    <xdr:sp macro="" textlink="">
      <xdr:nvSpPr>
        <xdr:cNvPr id="17" name="正方形/長方形 20">
          <a:extLst>
            <a:ext uri="{FF2B5EF4-FFF2-40B4-BE49-F238E27FC236}">
              <a16:creationId xmlns:a16="http://schemas.microsoft.com/office/drawing/2014/main" id="{00000000-0008-0000-0100-000011000000}"/>
            </a:ext>
          </a:extLst>
        </xdr:cNvPr>
        <xdr:cNvSpPr/>
      </xdr:nvSpPr>
      <xdr:spPr>
        <a:xfrm>
          <a:off x="1073520" y="16072200"/>
          <a:ext cx="751320" cy="348480"/>
        </a:xfrm>
        <a:prstGeom prst="rect">
          <a:avLst/>
        </a:prstGeom>
        <a:noFill/>
        <a:ln w="25400">
          <a:solidFill>
            <a:srgbClr val="FF0000"/>
          </a:solidFill>
          <a:round/>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18</xdr:col>
      <xdr:colOff>137520</xdr:colOff>
      <xdr:row>122</xdr:row>
      <xdr:rowOff>144854</xdr:rowOff>
    </xdr:from>
    <xdr:to>
      <xdr:col>29</xdr:col>
      <xdr:colOff>195840</xdr:colOff>
      <xdr:row>128</xdr:row>
      <xdr:rowOff>105226</xdr:rowOff>
    </xdr:to>
    <xdr:sp macro="" textlink="">
      <xdr:nvSpPr>
        <xdr:cNvPr id="18" name="角丸四角形吹き出し 21">
          <a:extLst>
            <a:ext uri="{FF2B5EF4-FFF2-40B4-BE49-F238E27FC236}">
              <a16:creationId xmlns:a16="http://schemas.microsoft.com/office/drawing/2014/main" id="{00000000-0008-0000-0100-000012000000}"/>
            </a:ext>
          </a:extLst>
        </xdr:cNvPr>
        <xdr:cNvSpPr/>
      </xdr:nvSpPr>
      <xdr:spPr>
        <a:xfrm>
          <a:off x="5288640" y="13357934"/>
          <a:ext cx="2908200" cy="966212"/>
        </a:xfrm>
        <a:prstGeom prst="wedgeRoundRectCallout">
          <a:avLst>
            <a:gd name="adj1" fmla="val 62832"/>
            <a:gd name="adj2" fmla="val 37466"/>
            <a:gd name="adj3" fmla="val 16667"/>
          </a:avLst>
        </a:prstGeom>
        <a:solidFill>
          <a:srgbClr val="FFFFFF"/>
        </a:solidFill>
        <a:ln w="12700">
          <a:solidFill>
            <a:srgbClr val="002060"/>
          </a:solidFill>
          <a:round/>
        </a:ln>
      </xdr:spPr>
      <xdr:style>
        <a:lnRef idx="2">
          <a:schemeClr val="accent1">
            <a:shade val="50000"/>
          </a:schemeClr>
        </a:lnRef>
        <a:fillRef idx="1">
          <a:schemeClr val="accent1"/>
        </a:fillRef>
        <a:effectRef idx="0">
          <a:schemeClr val="accent1"/>
        </a:effectRef>
        <a:fontRef idx="minor"/>
      </xdr:style>
      <xdr:txBody>
        <a:bodyPr vertOverflow="clip" horzOverflow="clip" lIns="36000" tIns="36000" rIns="36000" bIns="36000" anchor="ctr">
          <a:spAutoFit/>
        </a:bodyPr>
        <a:lstStyle/>
        <a:p>
          <a:pPr>
            <a:lnSpc>
              <a:spcPct val="100000"/>
            </a:lnSpc>
          </a:pPr>
          <a:r>
            <a:rPr lang="en-US" altLang="ja-JP" sz="1050" b="0" u="none" strike="noStrike">
              <a:solidFill>
                <a:srgbClr val="002060"/>
              </a:solidFill>
              <a:effectLst/>
              <a:uFillTx/>
              <a:latin typeface="HGｺﾞｼｯｸM"/>
              <a:ea typeface="HGｺﾞｼｯｸM"/>
            </a:rPr>
            <a:t>5.</a:t>
          </a:r>
          <a:r>
            <a:rPr lang="en-US" sz="1050" b="0" u="none" strike="noStrike">
              <a:solidFill>
                <a:srgbClr val="002060"/>
              </a:solidFill>
              <a:effectLst/>
              <a:uFillTx/>
              <a:latin typeface="HGｺﾞｼｯｸM"/>
              <a:ea typeface="HGｺﾞｼｯｸM"/>
            </a:rPr>
            <a:t>夏季休暇（3</a:t>
          </a:r>
          <a:r>
            <a:rPr lang="ja-JP" sz="1050" b="0" u="none" strike="noStrike">
              <a:solidFill>
                <a:srgbClr val="002060"/>
              </a:solidFill>
              <a:effectLst/>
              <a:uFillTx/>
              <a:latin typeface="HGｺﾞｼｯｸM"/>
              <a:ea typeface="HGｺﾞｼｯｸM"/>
            </a:rPr>
            <a:t>日），年末年始休暇（</a:t>
          </a:r>
          <a:r>
            <a:rPr lang="en-US" sz="1050" b="0" u="none" strike="noStrike">
              <a:solidFill>
                <a:srgbClr val="002060"/>
              </a:solidFill>
              <a:effectLst/>
              <a:uFillTx/>
              <a:latin typeface="HGｺﾞｼｯｸM"/>
              <a:ea typeface="HGｺﾞｼｯｸM"/>
            </a:rPr>
            <a:t>6</a:t>
          </a:r>
          <a:r>
            <a:rPr lang="ja-JP" sz="1050" b="0" u="none" strike="noStrike">
              <a:solidFill>
                <a:srgbClr val="002060"/>
              </a:solidFill>
              <a:effectLst/>
              <a:uFillTx/>
              <a:latin typeface="HGｺﾞｼｯｸM"/>
              <a:ea typeface="HGｺﾞｼｯｸM"/>
            </a:rPr>
            <a:t>日）は、休んだ場合も現場閉所日にカウントしない。</a:t>
          </a:r>
          <a:endParaRPr lang="en-US" sz="1050" b="0" u="none" strike="noStrike">
            <a:effectLst/>
            <a:uFillTx/>
            <a:latin typeface="游明朝"/>
          </a:endParaRPr>
        </a:p>
        <a:p>
          <a:pPr>
            <a:lnSpc>
              <a:spcPct val="100000"/>
            </a:lnSpc>
          </a:pPr>
          <a:r>
            <a:rPr lang="en-US" sz="1050" b="0" u="none" strike="noStrike">
              <a:solidFill>
                <a:srgbClr val="002060"/>
              </a:solidFill>
              <a:effectLst/>
              <a:uFillTx/>
              <a:latin typeface="HGｺﾞｼｯｸM"/>
              <a:ea typeface="HGｺﾞｼｯｸM"/>
            </a:rPr>
            <a:t>※上記日数を超えた休暇は、現場閉所日としてカウント可能。</a:t>
          </a:r>
          <a:endParaRPr lang="en-US" sz="1050" b="0" u="none" strike="noStrike">
            <a:effectLst/>
            <a:uFillTx/>
            <a:latin typeface="游明朝"/>
          </a:endParaRPr>
        </a:p>
      </xdr:txBody>
    </xdr:sp>
    <xdr:clientData/>
  </xdr:twoCellAnchor>
</xdr:wsDr>
</file>

<file path=xl/theme/theme1.xml><?xml version="1.0" encoding="utf-8"?>
<a:theme xmlns:a="http://schemas.openxmlformats.org/drawingml/2006/main" name="Office テーマ">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majorFont>
      <a:minorFont>
        <a:latin typeface="Calibri" panose="020F0502020204030204"/>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L341"/>
  <sheetViews>
    <sheetView tabSelected="1" view="pageBreakPreview" zoomScale="115" zoomScaleNormal="100" zoomScalePageLayoutView="115" workbookViewId="0">
      <selection activeCell="AF12" sqref="AF12:AF13"/>
    </sheetView>
  </sheetViews>
  <sheetFormatPr defaultColWidth="9" defaultRowHeight="13.2" x14ac:dyDescent="0.2"/>
  <cols>
    <col min="1" max="1" width="3.6640625" style="1" customWidth="1"/>
    <col min="2" max="2" width="11" style="2" customWidth="1"/>
    <col min="3" max="33" width="3.77734375" style="2" customWidth="1"/>
    <col min="34" max="34" width="11.109375" style="1" customWidth="1"/>
    <col min="35" max="35" width="8.44140625" style="2" customWidth="1"/>
    <col min="36" max="37" width="9" style="1"/>
    <col min="38" max="38" width="9" style="3"/>
    <col min="39" max="16384" width="9" style="1"/>
  </cols>
  <sheetData>
    <row r="1" spans="2:38" ht="19.2" x14ac:dyDescent="0.2">
      <c r="B1" s="4" t="s">
        <v>0</v>
      </c>
      <c r="M1" s="5"/>
      <c r="AI1" s="6"/>
    </row>
    <row r="2" spans="2:38" ht="13.5" customHeight="1" x14ac:dyDescent="0.2">
      <c r="Q2" s="1"/>
      <c r="S2" s="7"/>
      <c r="T2" s="8"/>
      <c r="U2" s="62" t="s">
        <v>1</v>
      </c>
      <c r="V2" s="62"/>
      <c r="W2" s="62" t="s">
        <v>2</v>
      </c>
      <c r="X2" s="62"/>
      <c r="Y2" s="63" t="s">
        <v>3</v>
      </c>
      <c r="Z2" s="63"/>
      <c r="AB2" s="64"/>
      <c r="AC2" s="64"/>
      <c r="AD2" s="64"/>
      <c r="AE2" s="64"/>
      <c r="AF2" s="64"/>
      <c r="AG2" s="64"/>
      <c r="AH2" s="59"/>
      <c r="AI2" s="1"/>
    </row>
    <row r="3" spans="2:38" ht="13.5" customHeight="1" x14ac:dyDescent="0.2">
      <c r="B3" s="65" t="s">
        <v>4</v>
      </c>
      <c r="C3" s="65"/>
      <c r="D3" s="65"/>
      <c r="E3" s="65"/>
      <c r="F3" s="2" t="s">
        <v>5</v>
      </c>
      <c r="G3" s="9" t="s">
        <v>6</v>
      </c>
      <c r="H3" s="9"/>
      <c r="I3" s="10"/>
      <c r="J3" s="9"/>
      <c r="K3" s="9"/>
      <c r="L3" s="9"/>
      <c r="M3" s="9"/>
      <c r="N3" s="9"/>
      <c r="O3" s="9"/>
      <c r="P3" s="9"/>
      <c r="R3" s="1"/>
      <c r="S3" s="66" t="s">
        <v>7</v>
      </c>
      <c r="T3" s="66"/>
      <c r="U3" s="67">
        <f>+AI12+AI28+AI44+AI60+AI76+AI92+AI108+AI124+AI140+AI156+AI172+AI188+AI204+AI220+AI236+AI252+AI268+AI284+AI300+AI316+AI332</f>
        <v>0</v>
      </c>
      <c r="V3" s="67"/>
      <c r="W3" s="67">
        <f>AI13+AI29+AI45+AI61+AI77+AI93+AI109+AI125+AI141+AI157+AI173+AI189+AI205+AI221+AI237+AI253+AI269+AI285+AI301+AI317+AI333</f>
        <v>0</v>
      </c>
      <c r="X3" s="67"/>
      <c r="Y3" s="68" t="e">
        <f>ROUNDDOWN(W3/U3,3)</f>
        <v>#DIV/0!</v>
      </c>
      <c r="Z3" s="68"/>
      <c r="AB3" s="69" t="s">
        <v>8</v>
      </c>
      <c r="AC3" s="69"/>
      <c r="AD3" s="69"/>
      <c r="AE3" s="69"/>
      <c r="AF3" s="69"/>
      <c r="AG3" s="69"/>
      <c r="AH3" s="60" t="str">
        <f>IF(COUNTIF(AL10:AL337,"NG")&gt;=1,"未達成","達成")</f>
        <v>達成</v>
      </c>
      <c r="AI3" s="1"/>
      <c r="AJ3" s="12"/>
    </row>
    <row r="4" spans="2:38" ht="13.5" customHeight="1" x14ac:dyDescent="0.2">
      <c r="B4" s="65" t="s">
        <v>9</v>
      </c>
      <c r="C4" s="65"/>
      <c r="D4" s="65"/>
      <c r="E4" s="65"/>
      <c r="F4" s="2" t="s">
        <v>5</v>
      </c>
      <c r="G4" s="70" t="s">
        <v>10</v>
      </c>
      <c r="H4" s="70"/>
      <c r="I4" s="70"/>
      <c r="J4" s="70"/>
      <c r="R4" s="1"/>
      <c r="S4" s="71" t="s">
        <v>11</v>
      </c>
      <c r="T4" s="71"/>
      <c r="U4" s="72">
        <f>+U3</f>
        <v>0</v>
      </c>
      <c r="V4" s="72"/>
      <c r="W4" s="73">
        <f>+AI15+AI31+AI47+AI63+AI79+AI95+AI111+AI127+AI143+AI159+AI175+AI191+AI207+AI223+AI239+AI255+AI271+AI287+AI303+AI319+AI335</f>
        <v>0</v>
      </c>
      <c r="X4" s="73"/>
      <c r="Y4" s="74" t="e">
        <f>ROUNDDOWN(W4/U4,3)</f>
        <v>#DIV/0!</v>
      </c>
      <c r="Z4" s="74"/>
      <c r="AB4" s="75"/>
      <c r="AC4" s="75"/>
      <c r="AD4" s="75"/>
      <c r="AE4" s="75"/>
      <c r="AF4" s="75"/>
      <c r="AG4" s="75"/>
      <c r="AH4" s="61"/>
      <c r="AI4" s="13"/>
      <c r="AK4" s="12"/>
    </row>
    <row r="5" spans="2:38" ht="13.5" customHeight="1" x14ac:dyDescent="0.2">
      <c r="B5" s="76" t="s">
        <v>12</v>
      </c>
      <c r="C5" s="76"/>
      <c r="D5" s="76"/>
      <c r="E5" s="76"/>
      <c r="F5" s="2" t="s">
        <v>5</v>
      </c>
      <c r="G5" s="77"/>
      <c r="H5" s="77"/>
      <c r="I5" s="77"/>
      <c r="J5" s="77"/>
      <c r="L5" s="78" t="s">
        <v>13</v>
      </c>
      <c r="M5" s="78"/>
      <c r="N5" s="78"/>
      <c r="O5" s="2" t="s">
        <v>5</v>
      </c>
      <c r="P5" s="65" t="e">
        <f>+G5-G4+1</f>
        <v>#VALUE!</v>
      </c>
      <c r="Q5" s="65"/>
      <c r="R5" s="65"/>
      <c r="S5" s="79" t="s">
        <v>14</v>
      </c>
      <c r="T5" s="79"/>
      <c r="U5" s="80">
        <f>AI18+AI34+AI50+AI66+AI82+AI98+AI114+AI130+AI146+AI162+AI178+AI194+AI210+AI226+AI242+AI258+AI274+AI290+AI306+AI322+AI338+AI20+AI36+AI52+AI68+AI84+AI100+AI116+AI132+AI148+AI164+AI180+AI196+AI212+AI228+AI244+AI260+AI276+AI292+AI308+AI324+AI340</f>
        <v>0</v>
      </c>
      <c r="V5" s="80"/>
      <c r="W5" s="80">
        <f>AI19+AI35+AI51+AI67+AI83+AI99+AI115+AI131+AI147+AI163+AI179+AI195+AI211+AI227+AI243+AI259+AI275+AI291+AI307+AI323+AI339+AI21+AI37+AI53+AI69+AI85+AI101+AI117+AI133+AI149+AI165+AI181+AI197+AI213+AI229+AI245+AI261+AI277+AI293+AI309+AI325+AI341</f>
        <v>0</v>
      </c>
      <c r="X5" s="80"/>
      <c r="Y5" s="81" t="e">
        <f>ROUNDDOWN(W5/U5,3)</f>
        <v>#DIV/0!</v>
      </c>
      <c r="Z5" s="81"/>
      <c r="AA5" s="14"/>
      <c r="AB5" s="82" t="s">
        <v>15</v>
      </c>
      <c r="AC5" s="82"/>
      <c r="AD5" s="82"/>
      <c r="AE5" s="82"/>
      <c r="AF5" s="82"/>
      <c r="AG5" s="82"/>
      <c r="AH5" s="11" t="str">
        <f>IF(COUNTIF(AI10:AI339,"NG")&gt;=1,"未達成","達成")</f>
        <v>達成</v>
      </c>
      <c r="AI5" s="13"/>
      <c r="AK5" s="12"/>
    </row>
    <row r="6" spans="2:38" ht="18" customHeight="1" x14ac:dyDescent="0.2">
      <c r="B6" s="15"/>
      <c r="C6" s="15"/>
      <c r="D6" s="15"/>
      <c r="E6" s="15"/>
      <c r="G6" s="16"/>
      <c r="H6" s="16"/>
      <c r="I6" s="16"/>
      <c r="J6" s="16"/>
      <c r="K6" s="17"/>
      <c r="L6" s="18"/>
      <c r="M6" s="18"/>
      <c r="N6" s="18"/>
      <c r="P6" s="19"/>
      <c r="Q6" s="19"/>
      <c r="R6" s="19"/>
      <c r="AA6" s="14"/>
      <c r="AB6" s="20"/>
      <c r="AC6" s="20"/>
      <c r="AD6" s="20"/>
      <c r="AE6" s="20"/>
      <c r="AF6" s="20"/>
      <c r="AG6" s="20"/>
      <c r="AH6" s="20"/>
      <c r="AI6" s="13"/>
      <c r="AK6" s="12"/>
    </row>
    <row r="7" spans="2:38" ht="13.5" hidden="1" customHeight="1" x14ac:dyDescent="0.2">
      <c r="C7" s="1" t="e">
        <f>YEAR(G4)</f>
        <v>#VALUE!</v>
      </c>
      <c r="D7" s="1" t="e">
        <f>MONTH(G4)</f>
        <v>#VALUE!</v>
      </c>
      <c r="E7" s="1"/>
      <c r="F7" s="21" t="e">
        <f>DATE(C7,D7,1)</f>
        <v>#VALUE!</v>
      </c>
      <c r="W7" s="22"/>
      <c r="X7" s="22"/>
      <c r="Y7" s="22"/>
      <c r="Z7" s="22"/>
      <c r="AA7" s="22"/>
      <c r="AB7" s="22"/>
      <c r="AC7" s="22"/>
      <c r="AD7" s="22"/>
      <c r="AE7" s="22"/>
      <c r="AF7" s="22"/>
      <c r="AG7" s="22"/>
    </row>
    <row r="8" spans="2:38" ht="13.5" customHeight="1" x14ac:dyDescent="0.2">
      <c r="B8" s="23" t="s">
        <v>16</v>
      </c>
      <c r="C8" s="83" t="e">
        <f>C9</f>
        <v>#VALUE!</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row>
    <row r="9" spans="2:38" hidden="1" x14ac:dyDescent="0.2">
      <c r="B9" s="24"/>
      <c r="C9" s="25" t="e">
        <f>DATE($C7,$D7,1)</f>
        <v>#VALUE!</v>
      </c>
      <c r="D9" s="26" t="e">
        <f t="shared" ref="D9:AG9" si="0">C9+1</f>
        <v>#VALUE!</v>
      </c>
      <c r="E9" s="26" t="e">
        <f t="shared" si="0"/>
        <v>#VALUE!</v>
      </c>
      <c r="F9" s="26" t="e">
        <f t="shared" si="0"/>
        <v>#VALUE!</v>
      </c>
      <c r="G9" s="26" t="e">
        <f t="shared" si="0"/>
        <v>#VALUE!</v>
      </c>
      <c r="H9" s="26" t="e">
        <f t="shared" si="0"/>
        <v>#VALUE!</v>
      </c>
      <c r="I9" s="26" t="e">
        <f t="shared" si="0"/>
        <v>#VALUE!</v>
      </c>
      <c r="J9" s="26" t="e">
        <f t="shared" si="0"/>
        <v>#VALUE!</v>
      </c>
      <c r="K9" s="26" t="e">
        <f t="shared" si="0"/>
        <v>#VALUE!</v>
      </c>
      <c r="L9" s="26" t="e">
        <f t="shared" si="0"/>
        <v>#VALUE!</v>
      </c>
      <c r="M9" s="26" t="e">
        <f t="shared" si="0"/>
        <v>#VALUE!</v>
      </c>
      <c r="N9" s="26" t="e">
        <f t="shared" si="0"/>
        <v>#VALUE!</v>
      </c>
      <c r="O9" s="26" t="e">
        <f t="shared" si="0"/>
        <v>#VALUE!</v>
      </c>
      <c r="P9" s="26" t="e">
        <f t="shared" si="0"/>
        <v>#VALUE!</v>
      </c>
      <c r="Q9" s="26" t="e">
        <f t="shared" si="0"/>
        <v>#VALUE!</v>
      </c>
      <c r="R9" s="26" t="e">
        <f t="shared" si="0"/>
        <v>#VALUE!</v>
      </c>
      <c r="S9" s="26" t="e">
        <f t="shared" si="0"/>
        <v>#VALUE!</v>
      </c>
      <c r="T9" s="26" t="e">
        <f t="shared" si="0"/>
        <v>#VALUE!</v>
      </c>
      <c r="U9" s="26" t="e">
        <f t="shared" si="0"/>
        <v>#VALUE!</v>
      </c>
      <c r="V9" s="26" t="e">
        <f t="shared" si="0"/>
        <v>#VALUE!</v>
      </c>
      <c r="W9" s="26" t="e">
        <f t="shared" si="0"/>
        <v>#VALUE!</v>
      </c>
      <c r="X9" s="26" t="e">
        <f t="shared" si="0"/>
        <v>#VALUE!</v>
      </c>
      <c r="Y9" s="26" t="e">
        <f t="shared" si="0"/>
        <v>#VALUE!</v>
      </c>
      <c r="Z9" s="26" t="e">
        <f t="shared" si="0"/>
        <v>#VALUE!</v>
      </c>
      <c r="AA9" s="26" t="e">
        <f t="shared" si="0"/>
        <v>#VALUE!</v>
      </c>
      <c r="AB9" s="26" t="e">
        <f t="shared" si="0"/>
        <v>#VALUE!</v>
      </c>
      <c r="AC9" s="26" t="e">
        <f t="shared" si="0"/>
        <v>#VALUE!</v>
      </c>
      <c r="AD9" s="26" t="e">
        <f t="shared" si="0"/>
        <v>#VALUE!</v>
      </c>
      <c r="AE9" s="26" t="e">
        <f t="shared" si="0"/>
        <v>#VALUE!</v>
      </c>
      <c r="AF9" s="26" t="e">
        <f t="shared" si="0"/>
        <v>#VALUE!</v>
      </c>
      <c r="AG9" s="26" t="e">
        <f t="shared" si="0"/>
        <v>#VALUE!</v>
      </c>
      <c r="AH9" s="27"/>
      <c r="AI9" s="28"/>
    </row>
    <row r="10" spans="2:38" x14ac:dyDescent="0.2">
      <c r="B10" s="24" t="s">
        <v>17</v>
      </c>
      <c r="C10" s="29" t="e">
        <f>IF(C9&gt;=G4,C9,"")</f>
        <v>#VALUE!</v>
      </c>
      <c r="D10" s="30" t="e">
        <f t="shared" ref="D10:AE10" si="1">IF(D9&lt;$G4,"",IF(C9=EOMONTH(DATE($C7,$D7,1),0),"",IF(C9="","",C9+1)))</f>
        <v>#VALUE!</v>
      </c>
      <c r="E10" s="30" t="e">
        <f t="shared" si="1"/>
        <v>#VALUE!</v>
      </c>
      <c r="F10" s="30" t="e">
        <f t="shared" si="1"/>
        <v>#VALUE!</v>
      </c>
      <c r="G10" s="30" t="e">
        <f t="shared" si="1"/>
        <v>#VALUE!</v>
      </c>
      <c r="H10" s="30" t="e">
        <f t="shared" si="1"/>
        <v>#VALUE!</v>
      </c>
      <c r="I10" s="30" t="e">
        <f t="shared" si="1"/>
        <v>#VALUE!</v>
      </c>
      <c r="J10" s="30" t="e">
        <f t="shared" si="1"/>
        <v>#VALUE!</v>
      </c>
      <c r="K10" s="30" t="e">
        <f t="shared" si="1"/>
        <v>#VALUE!</v>
      </c>
      <c r="L10" s="30" t="e">
        <f t="shared" si="1"/>
        <v>#VALUE!</v>
      </c>
      <c r="M10" s="30" t="e">
        <f t="shared" si="1"/>
        <v>#VALUE!</v>
      </c>
      <c r="N10" s="30" t="e">
        <f t="shared" si="1"/>
        <v>#VALUE!</v>
      </c>
      <c r="O10" s="30" t="e">
        <f t="shared" si="1"/>
        <v>#VALUE!</v>
      </c>
      <c r="P10" s="30" t="e">
        <f t="shared" si="1"/>
        <v>#VALUE!</v>
      </c>
      <c r="Q10" s="30" t="e">
        <f t="shared" si="1"/>
        <v>#VALUE!</v>
      </c>
      <c r="R10" s="30" t="e">
        <f t="shared" si="1"/>
        <v>#VALUE!</v>
      </c>
      <c r="S10" s="30" t="e">
        <f t="shared" si="1"/>
        <v>#VALUE!</v>
      </c>
      <c r="T10" s="30" t="e">
        <f t="shared" si="1"/>
        <v>#VALUE!</v>
      </c>
      <c r="U10" s="30" t="e">
        <f t="shared" si="1"/>
        <v>#VALUE!</v>
      </c>
      <c r="V10" s="30" t="e">
        <f t="shared" si="1"/>
        <v>#VALUE!</v>
      </c>
      <c r="W10" s="30" t="e">
        <f t="shared" si="1"/>
        <v>#VALUE!</v>
      </c>
      <c r="X10" s="30" t="e">
        <f t="shared" si="1"/>
        <v>#VALUE!</v>
      </c>
      <c r="Y10" s="30" t="e">
        <f t="shared" si="1"/>
        <v>#VALUE!</v>
      </c>
      <c r="Z10" s="30" t="e">
        <f t="shared" si="1"/>
        <v>#VALUE!</v>
      </c>
      <c r="AA10" s="30" t="e">
        <f t="shared" si="1"/>
        <v>#VALUE!</v>
      </c>
      <c r="AB10" s="30" t="e">
        <f t="shared" si="1"/>
        <v>#VALUE!</v>
      </c>
      <c r="AC10" s="30" t="e">
        <f t="shared" si="1"/>
        <v>#VALUE!</v>
      </c>
      <c r="AD10" s="30" t="e">
        <f t="shared" si="1"/>
        <v>#VALUE!</v>
      </c>
      <c r="AE10" s="30" t="e">
        <f t="shared" si="1"/>
        <v>#VALUE!</v>
      </c>
      <c r="AF10" s="30" t="e">
        <f>IF(AF9&lt;$G4,"",IF(AE9=EOMONTH(DATE($C7,$D7,1),0),"",IF(AE10="","",AE10+1)))</f>
        <v>#VALUE!</v>
      </c>
      <c r="AG10" s="30" t="e">
        <f>IF(AG9&lt;$G4,"",IF(AF10=EOMONTH(DATE($C7,$D7,1),0),"",IF(AF10="","",AF10+1)))</f>
        <v>#VALUE!</v>
      </c>
      <c r="AH10" s="31" t="s">
        <v>18</v>
      </c>
      <c r="AI10" s="32">
        <f>+COUNTIFS(C11:AG11,"土",C12:AG12,"")+COUNTIFS(C11:AG11,"日",C12:AG12,"")</f>
        <v>0</v>
      </c>
    </row>
    <row r="11" spans="2:38" x14ac:dyDescent="0.2">
      <c r="B11" s="24" t="s">
        <v>19</v>
      </c>
      <c r="C11" s="33" t="str">
        <f t="shared" ref="C11:AG11" si="2">IFERROR(TEXT(WEEKDAY(+C10),"aaa"),"")</f>
        <v/>
      </c>
      <c r="D11" s="33" t="str">
        <f t="shared" si="2"/>
        <v/>
      </c>
      <c r="E11" s="33" t="str">
        <f t="shared" si="2"/>
        <v/>
      </c>
      <c r="F11" s="33" t="str">
        <f t="shared" si="2"/>
        <v/>
      </c>
      <c r="G11" s="33" t="str">
        <f t="shared" si="2"/>
        <v/>
      </c>
      <c r="H11" s="33" t="str">
        <f t="shared" si="2"/>
        <v/>
      </c>
      <c r="I11" s="33" t="str">
        <f t="shared" si="2"/>
        <v/>
      </c>
      <c r="J11" s="33" t="str">
        <f t="shared" si="2"/>
        <v/>
      </c>
      <c r="K11" s="33" t="str">
        <f t="shared" si="2"/>
        <v/>
      </c>
      <c r="L11" s="33" t="str">
        <f t="shared" si="2"/>
        <v/>
      </c>
      <c r="M11" s="33" t="str">
        <f t="shared" si="2"/>
        <v/>
      </c>
      <c r="N11" s="33" t="str">
        <f t="shared" si="2"/>
        <v/>
      </c>
      <c r="O11" s="33" t="str">
        <f t="shared" si="2"/>
        <v/>
      </c>
      <c r="P11" s="33" t="str">
        <f t="shared" si="2"/>
        <v/>
      </c>
      <c r="Q11" s="33" t="str">
        <f t="shared" si="2"/>
        <v/>
      </c>
      <c r="R11" s="33" t="str">
        <f t="shared" si="2"/>
        <v/>
      </c>
      <c r="S11" s="33" t="str">
        <f t="shared" si="2"/>
        <v/>
      </c>
      <c r="T11" s="33" t="str">
        <f t="shared" si="2"/>
        <v/>
      </c>
      <c r="U11" s="33" t="str">
        <f t="shared" si="2"/>
        <v/>
      </c>
      <c r="V11" s="33" t="str">
        <f t="shared" si="2"/>
        <v/>
      </c>
      <c r="W11" s="33" t="str">
        <f t="shared" si="2"/>
        <v/>
      </c>
      <c r="X11" s="33" t="str">
        <f t="shared" si="2"/>
        <v/>
      </c>
      <c r="Y11" s="33" t="str">
        <f t="shared" si="2"/>
        <v/>
      </c>
      <c r="Z11" s="33" t="str">
        <f t="shared" si="2"/>
        <v/>
      </c>
      <c r="AA11" s="33" t="str">
        <f t="shared" si="2"/>
        <v/>
      </c>
      <c r="AB11" s="33" t="str">
        <f t="shared" si="2"/>
        <v/>
      </c>
      <c r="AC11" s="33" t="str">
        <f t="shared" si="2"/>
        <v/>
      </c>
      <c r="AD11" s="33" t="str">
        <f t="shared" si="2"/>
        <v/>
      </c>
      <c r="AE11" s="33" t="str">
        <f t="shared" si="2"/>
        <v/>
      </c>
      <c r="AF11" s="33" t="str">
        <f t="shared" si="2"/>
        <v/>
      </c>
      <c r="AG11" s="33" t="str">
        <f t="shared" si="2"/>
        <v/>
      </c>
      <c r="AH11" s="31" t="s">
        <v>20</v>
      </c>
      <c r="AI11" s="32">
        <f>+COUNTIF(C12:AG12,"夏休")+COUNTIF(C12:AG12,"冬休")+COUNTIF(C12:AG12,"中止")</f>
        <v>0</v>
      </c>
      <c r="AJ11" s="34"/>
    </row>
    <row r="12" spans="2:38" ht="13.5" customHeight="1" x14ac:dyDescent="0.2">
      <c r="B12" s="84" t="s">
        <v>20</v>
      </c>
      <c r="C12" s="85"/>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7"/>
      <c r="AH12" s="35" t="s">
        <v>1</v>
      </c>
      <c r="AI12" s="36">
        <f>COUNT(C10:AG10)-AI11</f>
        <v>0</v>
      </c>
      <c r="AJ12" s="34"/>
    </row>
    <row r="13" spans="2:38" ht="13.5" customHeight="1" x14ac:dyDescent="0.2">
      <c r="B13" s="84"/>
      <c r="C13" s="85"/>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7"/>
      <c r="AH13" s="35" t="s">
        <v>21</v>
      </c>
      <c r="AI13" s="36">
        <f>+COUNTIF(C14:AG15,"休")</f>
        <v>0</v>
      </c>
      <c r="AJ13" s="37" t="e">
        <f>IF(AI14&gt;0.285,"",IF(AI13&lt;AI10,"←計画日数が足りません",""))</f>
        <v>#DIV/0!</v>
      </c>
    </row>
    <row r="14" spans="2:38" ht="13.5" customHeight="1" x14ac:dyDescent="0.2">
      <c r="B14" s="88" t="s">
        <v>7</v>
      </c>
      <c r="C14" s="89"/>
      <c r="D14" s="90"/>
      <c r="E14" s="90"/>
      <c r="F14" s="90"/>
      <c r="G14" s="90"/>
      <c r="H14" s="90"/>
      <c r="I14" s="90"/>
      <c r="J14" s="90"/>
      <c r="K14" s="90"/>
      <c r="L14" s="90"/>
      <c r="M14" s="90"/>
      <c r="N14" s="90"/>
      <c r="O14" s="90"/>
      <c r="P14" s="90"/>
      <c r="Q14" s="90"/>
      <c r="R14" s="90"/>
      <c r="S14" s="90"/>
      <c r="T14" s="90"/>
      <c r="U14" s="90"/>
      <c r="V14" s="90"/>
      <c r="W14" s="90"/>
      <c r="X14" s="90"/>
      <c r="Y14" s="90"/>
      <c r="Z14" s="90"/>
      <c r="AA14" s="90"/>
      <c r="AB14" s="90"/>
      <c r="AC14" s="90"/>
      <c r="AD14" s="90"/>
      <c r="AE14" s="90"/>
      <c r="AF14" s="90"/>
      <c r="AG14" s="91"/>
      <c r="AH14" s="35" t="s">
        <v>22</v>
      </c>
      <c r="AI14" s="38" t="e">
        <f>+AI13/AI12</f>
        <v>#DIV/0!</v>
      </c>
      <c r="AJ14" s="34"/>
    </row>
    <row r="15" spans="2:38" x14ac:dyDescent="0.2">
      <c r="B15" s="88"/>
      <c r="C15" s="89"/>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1"/>
      <c r="AH15" s="35" t="s">
        <v>2</v>
      </c>
      <c r="AI15" s="36">
        <f>+COUNTA(C16:AG17)</f>
        <v>0</v>
      </c>
      <c r="AJ15" s="34"/>
    </row>
    <row r="16" spans="2:38" x14ac:dyDescent="0.2">
      <c r="B16" s="92" t="s">
        <v>11</v>
      </c>
      <c r="C16" s="93"/>
      <c r="D16" s="94"/>
      <c r="E16" s="94"/>
      <c r="F16" s="94"/>
      <c r="G16" s="94"/>
      <c r="H16" s="94"/>
      <c r="I16" s="94"/>
      <c r="J16" s="94"/>
      <c r="K16" s="94"/>
      <c r="L16" s="94"/>
      <c r="M16" s="94"/>
      <c r="N16" s="94"/>
      <c r="O16" s="94"/>
      <c r="P16" s="94"/>
      <c r="Q16" s="94"/>
      <c r="R16" s="94"/>
      <c r="S16" s="94"/>
      <c r="T16" s="94"/>
      <c r="U16" s="94"/>
      <c r="V16" s="94"/>
      <c r="W16" s="94"/>
      <c r="X16" s="94"/>
      <c r="Y16" s="94"/>
      <c r="Z16" s="94"/>
      <c r="AA16" s="94"/>
      <c r="AB16" s="94"/>
      <c r="AC16" s="94"/>
      <c r="AD16" s="94"/>
      <c r="AE16" s="94"/>
      <c r="AF16" s="94"/>
      <c r="AG16" s="95"/>
      <c r="AH16" s="39" t="s">
        <v>23</v>
      </c>
      <c r="AI16" s="40" t="e">
        <f>+AI15/AI12</f>
        <v>#DIV/0!</v>
      </c>
      <c r="AJ16" s="34"/>
      <c r="AL16" s="22">
        <f>+COUNTIF(C14:AG15,"休")</f>
        <v>0</v>
      </c>
    </row>
    <row r="17" spans="2:38" x14ac:dyDescent="0.2">
      <c r="B17" s="92"/>
      <c r="C17" s="93"/>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5"/>
      <c r="AH17" s="41" t="s">
        <v>24</v>
      </c>
      <c r="AI17" s="42" t="str">
        <f>IF(7&gt;AI12,"対象外",IF(AI15&gt;=AI10,"OK","NG"))</f>
        <v>対象外</v>
      </c>
      <c r="AJ17" s="37" t="str">
        <f>IF(AI17="対象外","←７日間に満たない期間は達成判定の対象外",IF(AI17="NG","←月単位未達成","←月単位達成"))</f>
        <v>←７日間に満たない期間は達成判定の対象外</v>
      </c>
      <c r="AL17" s="43" t="str">
        <f>IF(7&gt;AI12,"対象外",IF(AL16&gt;=AI10,"OK","NG"))</f>
        <v>対象外</v>
      </c>
    </row>
    <row r="18" spans="2:38" hidden="1" x14ac:dyDescent="0.2">
      <c r="B18" s="44" t="s">
        <v>25</v>
      </c>
      <c r="C18" s="45" t="e">
        <f t="shared" ref="C18:AG18" si="3">IF(AND(DAY(C10)&gt;=22,DAY(C10)&lt;=28,C11="土"),1,0)</f>
        <v>#VALUE!</v>
      </c>
      <c r="D18" s="45" t="e">
        <f t="shared" si="3"/>
        <v>#VALUE!</v>
      </c>
      <c r="E18" s="45" t="e">
        <f t="shared" si="3"/>
        <v>#VALUE!</v>
      </c>
      <c r="F18" s="45" t="e">
        <f t="shared" si="3"/>
        <v>#VALUE!</v>
      </c>
      <c r="G18" s="45" t="e">
        <f t="shared" si="3"/>
        <v>#VALUE!</v>
      </c>
      <c r="H18" s="45" t="e">
        <f t="shared" si="3"/>
        <v>#VALUE!</v>
      </c>
      <c r="I18" s="45" t="e">
        <f t="shared" si="3"/>
        <v>#VALUE!</v>
      </c>
      <c r="J18" s="45" t="e">
        <f t="shared" si="3"/>
        <v>#VALUE!</v>
      </c>
      <c r="K18" s="45" t="e">
        <f t="shared" si="3"/>
        <v>#VALUE!</v>
      </c>
      <c r="L18" s="45" t="e">
        <f t="shared" si="3"/>
        <v>#VALUE!</v>
      </c>
      <c r="M18" s="45" t="e">
        <f t="shared" si="3"/>
        <v>#VALUE!</v>
      </c>
      <c r="N18" s="45" t="e">
        <f t="shared" si="3"/>
        <v>#VALUE!</v>
      </c>
      <c r="O18" s="45" t="e">
        <f t="shared" si="3"/>
        <v>#VALUE!</v>
      </c>
      <c r="P18" s="45" t="e">
        <f t="shared" si="3"/>
        <v>#VALUE!</v>
      </c>
      <c r="Q18" s="45" t="e">
        <f t="shared" si="3"/>
        <v>#VALUE!</v>
      </c>
      <c r="R18" s="45" t="e">
        <f t="shared" si="3"/>
        <v>#VALUE!</v>
      </c>
      <c r="S18" s="45" t="e">
        <f t="shared" si="3"/>
        <v>#VALUE!</v>
      </c>
      <c r="T18" s="45" t="e">
        <f t="shared" si="3"/>
        <v>#VALUE!</v>
      </c>
      <c r="U18" s="45" t="e">
        <f t="shared" si="3"/>
        <v>#VALUE!</v>
      </c>
      <c r="V18" s="45" t="e">
        <f t="shared" si="3"/>
        <v>#VALUE!</v>
      </c>
      <c r="W18" s="45" t="e">
        <f t="shared" si="3"/>
        <v>#VALUE!</v>
      </c>
      <c r="X18" s="45" t="e">
        <f t="shared" si="3"/>
        <v>#VALUE!</v>
      </c>
      <c r="Y18" s="45" t="e">
        <f t="shared" si="3"/>
        <v>#VALUE!</v>
      </c>
      <c r="Z18" s="45" t="e">
        <f t="shared" si="3"/>
        <v>#VALUE!</v>
      </c>
      <c r="AA18" s="45" t="e">
        <f t="shared" si="3"/>
        <v>#VALUE!</v>
      </c>
      <c r="AB18" s="45" t="e">
        <f t="shared" si="3"/>
        <v>#VALUE!</v>
      </c>
      <c r="AC18" s="45" t="e">
        <f t="shared" si="3"/>
        <v>#VALUE!</v>
      </c>
      <c r="AD18" s="45" t="e">
        <f t="shared" si="3"/>
        <v>#VALUE!</v>
      </c>
      <c r="AE18" s="45" t="e">
        <f t="shared" si="3"/>
        <v>#VALUE!</v>
      </c>
      <c r="AF18" s="45" t="e">
        <f t="shared" si="3"/>
        <v>#VALUE!</v>
      </c>
      <c r="AG18" s="45" t="e">
        <f t="shared" si="3"/>
        <v>#VALUE!</v>
      </c>
      <c r="AH18" s="46" t="s">
        <v>26</v>
      </c>
      <c r="AI18" s="47">
        <f>_xlfn.AGGREGATE(9,6,C18:AG18)</f>
        <v>0</v>
      </c>
      <c r="AJ18" s="37"/>
    </row>
    <row r="19" spans="2:38" hidden="1" x14ac:dyDescent="0.2">
      <c r="B19" s="44" t="s">
        <v>27</v>
      </c>
      <c r="C19" s="48" t="e">
        <f t="shared" ref="C19:AG19" si="4">IF(AND(DAY(C10)&gt;=22,DAY(C10)&lt;=28,C11="土",OR(C16="休",C16="雨")),1,0)</f>
        <v>#VALUE!</v>
      </c>
      <c r="D19" s="48" t="e">
        <f t="shared" si="4"/>
        <v>#VALUE!</v>
      </c>
      <c r="E19" s="48" t="e">
        <f t="shared" si="4"/>
        <v>#VALUE!</v>
      </c>
      <c r="F19" s="48" t="e">
        <f t="shared" si="4"/>
        <v>#VALUE!</v>
      </c>
      <c r="G19" s="48" t="e">
        <f t="shared" si="4"/>
        <v>#VALUE!</v>
      </c>
      <c r="H19" s="48" t="e">
        <f t="shared" si="4"/>
        <v>#VALUE!</v>
      </c>
      <c r="I19" s="48" t="e">
        <f t="shared" si="4"/>
        <v>#VALUE!</v>
      </c>
      <c r="J19" s="48" t="e">
        <f t="shared" si="4"/>
        <v>#VALUE!</v>
      </c>
      <c r="K19" s="48" t="e">
        <f t="shared" si="4"/>
        <v>#VALUE!</v>
      </c>
      <c r="L19" s="48" t="e">
        <f t="shared" si="4"/>
        <v>#VALUE!</v>
      </c>
      <c r="M19" s="48" t="e">
        <f t="shared" si="4"/>
        <v>#VALUE!</v>
      </c>
      <c r="N19" s="48" t="e">
        <f t="shared" si="4"/>
        <v>#VALUE!</v>
      </c>
      <c r="O19" s="48" t="e">
        <f t="shared" si="4"/>
        <v>#VALUE!</v>
      </c>
      <c r="P19" s="48" t="e">
        <f t="shared" si="4"/>
        <v>#VALUE!</v>
      </c>
      <c r="Q19" s="48" t="e">
        <f t="shared" si="4"/>
        <v>#VALUE!</v>
      </c>
      <c r="R19" s="48" t="e">
        <f t="shared" si="4"/>
        <v>#VALUE!</v>
      </c>
      <c r="S19" s="48" t="e">
        <f t="shared" si="4"/>
        <v>#VALUE!</v>
      </c>
      <c r="T19" s="48" t="e">
        <f t="shared" si="4"/>
        <v>#VALUE!</v>
      </c>
      <c r="U19" s="48" t="e">
        <f t="shared" si="4"/>
        <v>#VALUE!</v>
      </c>
      <c r="V19" s="48" t="e">
        <f t="shared" si="4"/>
        <v>#VALUE!</v>
      </c>
      <c r="W19" s="48" t="e">
        <f t="shared" si="4"/>
        <v>#VALUE!</v>
      </c>
      <c r="X19" s="48" t="e">
        <f t="shared" si="4"/>
        <v>#VALUE!</v>
      </c>
      <c r="Y19" s="48" t="e">
        <f t="shared" si="4"/>
        <v>#VALUE!</v>
      </c>
      <c r="Z19" s="48" t="e">
        <f t="shared" si="4"/>
        <v>#VALUE!</v>
      </c>
      <c r="AA19" s="48" t="e">
        <f t="shared" si="4"/>
        <v>#VALUE!</v>
      </c>
      <c r="AB19" s="48" t="e">
        <f t="shared" si="4"/>
        <v>#VALUE!</v>
      </c>
      <c r="AC19" s="48" t="e">
        <f t="shared" si="4"/>
        <v>#VALUE!</v>
      </c>
      <c r="AD19" s="48" t="e">
        <f t="shared" si="4"/>
        <v>#VALUE!</v>
      </c>
      <c r="AE19" s="48" t="e">
        <f t="shared" si="4"/>
        <v>#VALUE!</v>
      </c>
      <c r="AF19" s="48" t="e">
        <f t="shared" si="4"/>
        <v>#VALUE!</v>
      </c>
      <c r="AG19" s="48" t="e">
        <f t="shared" si="4"/>
        <v>#VALUE!</v>
      </c>
      <c r="AH19" s="49" t="s">
        <v>28</v>
      </c>
      <c r="AI19" s="47">
        <f>_xlfn.AGGREGATE(9,6,C19:AG19)</f>
        <v>0</v>
      </c>
      <c r="AJ19" s="37"/>
    </row>
    <row r="20" spans="2:38" hidden="1" x14ac:dyDescent="0.2">
      <c r="B20" s="44" t="s">
        <v>29</v>
      </c>
      <c r="C20" s="45" t="e">
        <f t="shared" ref="C20:AG20" si="5">IF(AND(DAY(C10)&gt;=8,DAY(C10)&lt;=14,C11="土"),1,0)</f>
        <v>#VALUE!</v>
      </c>
      <c r="D20" s="45" t="e">
        <f t="shared" si="5"/>
        <v>#VALUE!</v>
      </c>
      <c r="E20" s="45" t="e">
        <f t="shared" si="5"/>
        <v>#VALUE!</v>
      </c>
      <c r="F20" s="45" t="e">
        <f t="shared" si="5"/>
        <v>#VALUE!</v>
      </c>
      <c r="G20" s="45" t="e">
        <f t="shared" si="5"/>
        <v>#VALUE!</v>
      </c>
      <c r="H20" s="45" t="e">
        <f t="shared" si="5"/>
        <v>#VALUE!</v>
      </c>
      <c r="I20" s="45" t="e">
        <f t="shared" si="5"/>
        <v>#VALUE!</v>
      </c>
      <c r="J20" s="45" t="e">
        <f t="shared" si="5"/>
        <v>#VALUE!</v>
      </c>
      <c r="K20" s="45" t="e">
        <f t="shared" si="5"/>
        <v>#VALUE!</v>
      </c>
      <c r="L20" s="45" t="e">
        <f t="shared" si="5"/>
        <v>#VALUE!</v>
      </c>
      <c r="M20" s="45" t="e">
        <f t="shared" si="5"/>
        <v>#VALUE!</v>
      </c>
      <c r="N20" s="45" t="e">
        <f t="shared" si="5"/>
        <v>#VALUE!</v>
      </c>
      <c r="O20" s="45" t="e">
        <f t="shared" si="5"/>
        <v>#VALUE!</v>
      </c>
      <c r="P20" s="45" t="e">
        <f t="shared" si="5"/>
        <v>#VALUE!</v>
      </c>
      <c r="Q20" s="45" t="e">
        <f t="shared" si="5"/>
        <v>#VALUE!</v>
      </c>
      <c r="R20" s="45" t="e">
        <f t="shared" si="5"/>
        <v>#VALUE!</v>
      </c>
      <c r="S20" s="45" t="e">
        <f t="shared" si="5"/>
        <v>#VALUE!</v>
      </c>
      <c r="T20" s="45" t="e">
        <f t="shared" si="5"/>
        <v>#VALUE!</v>
      </c>
      <c r="U20" s="45" t="e">
        <f t="shared" si="5"/>
        <v>#VALUE!</v>
      </c>
      <c r="V20" s="45" t="e">
        <f t="shared" si="5"/>
        <v>#VALUE!</v>
      </c>
      <c r="W20" s="45" t="e">
        <f t="shared" si="5"/>
        <v>#VALUE!</v>
      </c>
      <c r="X20" s="45" t="e">
        <f t="shared" si="5"/>
        <v>#VALUE!</v>
      </c>
      <c r="Y20" s="45" t="e">
        <f t="shared" si="5"/>
        <v>#VALUE!</v>
      </c>
      <c r="Z20" s="45" t="e">
        <f t="shared" si="5"/>
        <v>#VALUE!</v>
      </c>
      <c r="AA20" s="45" t="e">
        <f t="shared" si="5"/>
        <v>#VALUE!</v>
      </c>
      <c r="AB20" s="45" t="e">
        <f t="shared" si="5"/>
        <v>#VALUE!</v>
      </c>
      <c r="AC20" s="45" t="e">
        <f t="shared" si="5"/>
        <v>#VALUE!</v>
      </c>
      <c r="AD20" s="45" t="e">
        <f t="shared" si="5"/>
        <v>#VALUE!</v>
      </c>
      <c r="AE20" s="45" t="e">
        <f t="shared" si="5"/>
        <v>#VALUE!</v>
      </c>
      <c r="AF20" s="45" t="e">
        <f t="shared" si="5"/>
        <v>#VALUE!</v>
      </c>
      <c r="AG20" s="45" t="e">
        <f t="shared" si="5"/>
        <v>#VALUE!</v>
      </c>
      <c r="AH20" s="46" t="s">
        <v>26</v>
      </c>
      <c r="AI20" s="47">
        <f>_xlfn.AGGREGATE(9,6,C20:AG20)</f>
        <v>0</v>
      </c>
      <c r="AJ20" s="37"/>
    </row>
    <row r="21" spans="2:38" hidden="1" x14ac:dyDescent="0.2">
      <c r="B21" s="44" t="s">
        <v>30</v>
      </c>
      <c r="C21" s="48" t="e">
        <f t="shared" ref="C21:AG21" si="6">IF(AND(DAY(C10)&gt;=8,DAY(C10)&lt;=14,C11="土",OR(C16="休",C16="雨")),1,0)</f>
        <v>#VALUE!</v>
      </c>
      <c r="D21" s="48" t="e">
        <f t="shared" si="6"/>
        <v>#VALUE!</v>
      </c>
      <c r="E21" s="48" t="e">
        <f t="shared" si="6"/>
        <v>#VALUE!</v>
      </c>
      <c r="F21" s="48" t="e">
        <f t="shared" si="6"/>
        <v>#VALUE!</v>
      </c>
      <c r="G21" s="48" t="e">
        <f t="shared" si="6"/>
        <v>#VALUE!</v>
      </c>
      <c r="H21" s="48" t="e">
        <f t="shared" si="6"/>
        <v>#VALUE!</v>
      </c>
      <c r="I21" s="48" t="e">
        <f t="shared" si="6"/>
        <v>#VALUE!</v>
      </c>
      <c r="J21" s="48" t="e">
        <f t="shared" si="6"/>
        <v>#VALUE!</v>
      </c>
      <c r="K21" s="48" t="e">
        <f t="shared" si="6"/>
        <v>#VALUE!</v>
      </c>
      <c r="L21" s="48" t="e">
        <f t="shared" si="6"/>
        <v>#VALUE!</v>
      </c>
      <c r="M21" s="48" t="e">
        <f t="shared" si="6"/>
        <v>#VALUE!</v>
      </c>
      <c r="N21" s="48" t="e">
        <f t="shared" si="6"/>
        <v>#VALUE!</v>
      </c>
      <c r="O21" s="48" t="e">
        <f t="shared" si="6"/>
        <v>#VALUE!</v>
      </c>
      <c r="P21" s="48" t="e">
        <f t="shared" si="6"/>
        <v>#VALUE!</v>
      </c>
      <c r="Q21" s="48" t="e">
        <f t="shared" si="6"/>
        <v>#VALUE!</v>
      </c>
      <c r="R21" s="48" t="e">
        <f t="shared" si="6"/>
        <v>#VALUE!</v>
      </c>
      <c r="S21" s="48" t="e">
        <f t="shared" si="6"/>
        <v>#VALUE!</v>
      </c>
      <c r="T21" s="48" t="e">
        <f t="shared" si="6"/>
        <v>#VALUE!</v>
      </c>
      <c r="U21" s="48" t="e">
        <f t="shared" si="6"/>
        <v>#VALUE!</v>
      </c>
      <c r="V21" s="48" t="e">
        <f t="shared" si="6"/>
        <v>#VALUE!</v>
      </c>
      <c r="W21" s="48" t="e">
        <f t="shared" si="6"/>
        <v>#VALUE!</v>
      </c>
      <c r="X21" s="48" t="e">
        <f t="shared" si="6"/>
        <v>#VALUE!</v>
      </c>
      <c r="Y21" s="48" t="e">
        <f t="shared" si="6"/>
        <v>#VALUE!</v>
      </c>
      <c r="Z21" s="48" t="e">
        <f t="shared" si="6"/>
        <v>#VALUE!</v>
      </c>
      <c r="AA21" s="48" t="e">
        <f t="shared" si="6"/>
        <v>#VALUE!</v>
      </c>
      <c r="AB21" s="48" t="e">
        <f t="shared" si="6"/>
        <v>#VALUE!</v>
      </c>
      <c r="AC21" s="48" t="e">
        <f t="shared" si="6"/>
        <v>#VALUE!</v>
      </c>
      <c r="AD21" s="48" t="e">
        <f t="shared" si="6"/>
        <v>#VALUE!</v>
      </c>
      <c r="AE21" s="48" t="e">
        <f t="shared" si="6"/>
        <v>#VALUE!</v>
      </c>
      <c r="AF21" s="48" t="e">
        <f t="shared" si="6"/>
        <v>#VALUE!</v>
      </c>
      <c r="AG21" s="48" t="e">
        <f t="shared" si="6"/>
        <v>#VALUE!</v>
      </c>
      <c r="AH21" s="49" t="s">
        <v>28</v>
      </c>
      <c r="AI21" s="47">
        <f>_xlfn.AGGREGATE(9,6,C21:AG21)</f>
        <v>0</v>
      </c>
      <c r="AJ21" s="37"/>
    </row>
    <row r="22" spans="2:38" x14ac:dyDescent="0.2">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row>
    <row r="23" spans="2:38" hidden="1" x14ac:dyDescent="0.2">
      <c r="C23" s="2" t="e">
        <f>YEAR(C26)</f>
        <v>#VALUE!</v>
      </c>
      <c r="D23" s="2" t="e">
        <f>MONTH(C26)</f>
        <v>#VALUE!</v>
      </c>
    </row>
    <row r="24" spans="2:38" x14ac:dyDescent="0.2">
      <c r="B24" s="7" t="s">
        <v>16</v>
      </c>
      <c r="C24" s="96" t="e">
        <f>C26</f>
        <v>#VALUE!</v>
      </c>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row>
    <row r="25" spans="2:38" hidden="1" x14ac:dyDescent="0.2">
      <c r="B25" s="51"/>
      <c r="C25" s="30" t="e">
        <f>DATE($C23,$D23,1)</f>
        <v>#VALUE!</v>
      </c>
      <c r="D25" s="30" t="e">
        <f t="shared" ref="D25:AG25" si="7">C25+1</f>
        <v>#VALUE!</v>
      </c>
      <c r="E25" s="30" t="e">
        <f t="shared" si="7"/>
        <v>#VALUE!</v>
      </c>
      <c r="F25" s="30" t="e">
        <f t="shared" si="7"/>
        <v>#VALUE!</v>
      </c>
      <c r="G25" s="30" t="e">
        <f t="shared" si="7"/>
        <v>#VALUE!</v>
      </c>
      <c r="H25" s="30" t="e">
        <f t="shared" si="7"/>
        <v>#VALUE!</v>
      </c>
      <c r="I25" s="30" t="e">
        <f t="shared" si="7"/>
        <v>#VALUE!</v>
      </c>
      <c r="J25" s="30" t="e">
        <f t="shared" si="7"/>
        <v>#VALUE!</v>
      </c>
      <c r="K25" s="30" t="e">
        <f t="shared" si="7"/>
        <v>#VALUE!</v>
      </c>
      <c r="L25" s="30" t="e">
        <f t="shared" si="7"/>
        <v>#VALUE!</v>
      </c>
      <c r="M25" s="30" t="e">
        <f t="shared" si="7"/>
        <v>#VALUE!</v>
      </c>
      <c r="N25" s="30" t="e">
        <f t="shared" si="7"/>
        <v>#VALUE!</v>
      </c>
      <c r="O25" s="30" t="e">
        <f t="shared" si="7"/>
        <v>#VALUE!</v>
      </c>
      <c r="P25" s="30" t="e">
        <f t="shared" si="7"/>
        <v>#VALUE!</v>
      </c>
      <c r="Q25" s="30" t="e">
        <f t="shared" si="7"/>
        <v>#VALUE!</v>
      </c>
      <c r="R25" s="30" t="e">
        <f t="shared" si="7"/>
        <v>#VALUE!</v>
      </c>
      <c r="S25" s="30" t="e">
        <f t="shared" si="7"/>
        <v>#VALUE!</v>
      </c>
      <c r="T25" s="30" t="e">
        <f t="shared" si="7"/>
        <v>#VALUE!</v>
      </c>
      <c r="U25" s="30" t="e">
        <f t="shared" si="7"/>
        <v>#VALUE!</v>
      </c>
      <c r="V25" s="30" t="e">
        <f t="shared" si="7"/>
        <v>#VALUE!</v>
      </c>
      <c r="W25" s="30" t="e">
        <f t="shared" si="7"/>
        <v>#VALUE!</v>
      </c>
      <c r="X25" s="30" t="e">
        <f t="shared" si="7"/>
        <v>#VALUE!</v>
      </c>
      <c r="Y25" s="30" t="e">
        <f t="shared" si="7"/>
        <v>#VALUE!</v>
      </c>
      <c r="Z25" s="30" t="e">
        <f t="shared" si="7"/>
        <v>#VALUE!</v>
      </c>
      <c r="AA25" s="30" t="e">
        <f t="shared" si="7"/>
        <v>#VALUE!</v>
      </c>
      <c r="AB25" s="30" t="e">
        <f t="shared" si="7"/>
        <v>#VALUE!</v>
      </c>
      <c r="AC25" s="30" t="e">
        <f t="shared" si="7"/>
        <v>#VALUE!</v>
      </c>
      <c r="AD25" s="30" t="e">
        <f t="shared" si="7"/>
        <v>#VALUE!</v>
      </c>
      <c r="AE25" s="30" t="e">
        <f t="shared" si="7"/>
        <v>#VALUE!</v>
      </c>
      <c r="AF25" s="30" t="e">
        <f t="shared" si="7"/>
        <v>#VALUE!</v>
      </c>
      <c r="AG25" s="30" t="e">
        <f t="shared" si="7"/>
        <v>#VALUE!</v>
      </c>
      <c r="AH25" s="52"/>
      <c r="AI25" s="53"/>
    </row>
    <row r="26" spans="2:38" x14ac:dyDescent="0.2">
      <c r="B26" s="54" t="s">
        <v>17</v>
      </c>
      <c r="C26" s="55" t="e">
        <f>IF(EDATE(C9,1)&gt;$G$5,"",EDATE(C9,1))</f>
        <v>#VALUE!</v>
      </c>
      <c r="D26" s="30" t="e">
        <f t="shared" ref="D26:AG26" si="8">IF(D25&gt;$G$5,"",IF(C26=EOMONTH(DATE($C23,$D23,1),0),"",IF(C26="","",C26+1)))</f>
        <v>#VALUE!</v>
      </c>
      <c r="E26" s="30" t="e">
        <f t="shared" si="8"/>
        <v>#VALUE!</v>
      </c>
      <c r="F26" s="30" t="e">
        <f t="shared" si="8"/>
        <v>#VALUE!</v>
      </c>
      <c r="G26" s="30" t="e">
        <f t="shared" si="8"/>
        <v>#VALUE!</v>
      </c>
      <c r="H26" s="30" t="e">
        <f t="shared" si="8"/>
        <v>#VALUE!</v>
      </c>
      <c r="I26" s="30" t="e">
        <f t="shared" si="8"/>
        <v>#VALUE!</v>
      </c>
      <c r="J26" s="30" t="e">
        <f t="shared" si="8"/>
        <v>#VALUE!</v>
      </c>
      <c r="K26" s="30" t="e">
        <f t="shared" si="8"/>
        <v>#VALUE!</v>
      </c>
      <c r="L26" s="30" t="e">
        <f t="shared" si="8"/>
        <v>#VALUE!</v>
      </c>
      <c r="M26" s="30" t="e">
        <f t="shared" si="8"/>
        <v>#VALUE!</v>
      </c>
      <c r="N26" s="30" t="e">
        <f t="shared" si="8"/>
        <v>#VALUE!</v>
      </c>
      <c r="O26" s="30" t="e">
        <f t="shared" si="8"/>
        <v>#VALUE!</v>
      </c>
      <c r="P26" s="30" t="e">
        <f t="shared" si="8"/>
        <v>#VALUE!</v>
      </c>
      <c r="Q26" s="30" t="e">
        <f t="shared" si="8"/>
        <v>#VALUE!</v>
      </c>
      <c r="R26" s="30" t="e">
        <f t="shared" si="8"/>
        <v>#VALUE!</v>
      </c>
      <c r="S26" s="30" t="e">
        <f t="shared" si="8"/>
        <v>#VALUE!</v>
      </c>
      <c r="T26" s="30" t="e">
        <f t="shared" si="8"/>
        <v>#VALUE!</v>
      </c>
      <c r="U26" s="30" t="e">
        <f t="shared" si="8"/>
        <v>#VALUE!</v>
      </c>
      <c r="V26" s="30" t="e">
        <f t="shared" si="8"/>
        <v>#VALUE!</v>
      </c>
      <c r="W26" s="30" t="e">
        <f t="shared" si="8"/>
        <v>#VALUE!</v>
      </c>
      <c r="X26" s="30" t="e">
        <f t="shared" si="8"/>
        <v>#VALUE!</v>
      </c>
      <c r="Y26" s="30" t="e">
        <f t="shared" si="8"/>
        <v>#VALUE!</v>
      </c>
      <c r="Z26" s="30" t="e">
        <f t="shared" si="8"/>
        <v>#VALUE!</v>
      </c>
      <c r="AA26" s="30" t="e">
        <f t="shared" si="8"/>
        <v>#VALUE!</v>
      </c>
      <c r="AB26" s="30" t="e">
        <f t="shared" si="8"/>
        <v>#VALUE!</v>
      </c>
      <c r="AC26" s="30" t="e">
        <f t="shared" si="8"/>
        <v>#VALUE!</v>
      </c>
      <c r="AD26" s="30" t="e">
        <f t="shared" si="8"/>
        <v>#VALUE!</v>
      </c>
      <c r="AE26" s="30" t="e">
        <f t="shared" si="8"/>
        <v>#VALUE!</v>
      </c>
      <c r="AF26" s="30" t="e">
        <f t="shared" si="8"/>
        <v>#VALUE!</v>
      </c>
      <c r="AG26" s="30" t="e">
        <f t="shared" si="8"/>
        <v>#VALUE!</v>
      </c>
      <c r="AH26" s="31" t="s">
        <v>18</v>
      </c>
      <c r="AI26" s="32">
        <f>+COUNTIFS(C27:AG27,"土",C28:AG28,"")+COUNTIFS(C27:AG27,"日",C28:AG28,"")</f>
        <v>0</v>
      </c>
    </row>
    <row r="27" spans="2:38" s="34" customFormat="1" x14ac:dyDescent="0.2">
      <c r="B27" s="56" t="s">
        <v>19</v>
      </c>
      <c r="C27" s="33" t="str">
        <f t="shared" ref="C27:AG27" si="9">IFERROR(TEXT(WEEKDAY(+C26),"aaa"),"")</f>
        <v/>
      </c>
      <c r="D27" s="33" t="str">
        <f t="shared" si="9"/>
        <v/>
      </c>
      <c r="E27" s="33" t="str">
        <f t="shared" si="9"/>
        <v/>
      </c>
      <c r="F27" s="33" t="str">
        <f t="shared" si="9"/>
        <v/>
      </c>
      <c r="G27" s="33" t="str">
        <f t="shared" si="9"/>
        <v/>
      </c>
      <c r="H27" s="33" t="str">
        <f t="shared" si="9"/>
        <v/>
      </c>
      <c r="I27" s="33" t="str">
        <f t="shared" si="9"/>
        <v/>
      </c>
      <c r="J27" s="33" t="str">
        <f t="shared" si="9"/>
        <v/>
      </c>
      <c r="K27" s="33" t="str">
        <f t="shared" si="9"/>
        <v/>
      </c>
      <c r="L27" s="33" t="str">
        <f t="shared" si="9"/>
        <v/>
      </c>
      <c r="M27" s="33" t="str">
        <f t="shared" si="9"/>
        <v/>
      </c>
      <c r="N27" s="33" t="str">
        <f t="shared" si="9"/>
        <v/>
      </c>
      <c r="O27" s="33" t="str">
        <f t="shared" si="9"/>
        <v/>
      </c>
      <c r="P27" s="33" t="str">
        <f t="shared" si="9"/>
        <v/>
      </c>
      <c r="Q27" s="33" t="str">
        <f t="shared" si="9"/>
        <v/>
      </c>
      <c r="R27" s="33" t="str">
        <f t="shared" si="9"/>
        <v/>
      </c>
      <c r="S27" s="33" t="str">
        <f t="shared" si="9"/>
        <v/>
      </c>
      <c r="T27" s="33" t="str">
        <f t="shared" si="9"/>
        <v/>
      </c>
      <c r="U27" s="33" t="str">
        <f t="shared" si="9"/>
        <v/>
      </c>
      <c r="V27" s="33" t="str">
        <f t="shared" si="9"/>
        <v/>
      </c>
      <c r="W27" s="33" t="str">
        <f t="shared" si="9"/>
        <v/>
      </c>
      <c r="X27" s="33" t="str">
        <f t="shared" si="9"/>
        <v/>
      </c>
      <c r="Y27" s="33" t="str">
        <f t="shared" si="9"/>
        <v/>
      </c>
      <c r="Z27" s="33" t="str">
        <f t="shared" si="9"/>
        <v/>
      </c>
      <c r="AA27" s="33" t="str">
        <f t="shared" si="9"/>
        <v/>
      </c>
      <c r="AB27" s="33" t="str">
        <f t="shared" si="9"/>
        <v/>
      </c>
      <c r="AC27" s="33" t="str">
        <f t="shared" si="9"/>
        <v/>
      </c>
      <c r="AD27" s="33" t="str">
        <f t="shared" si="9"/>
        <v/>
      </c>
      <c r="AE27" s="33" t="str">
        <f t="shared" si="9"/>
        <v/>
      </c>
      <c r="AF27" s="33" t="str">
        <f t="shared" si="9"/>
        <v/>
      </c>
      <c r="AG27" s="33" t="str">
        <f t="shared" si="9"/>
        <v/>
      </c>
      <c r="AH27" s="31" t="s">
        <v>20</v>
      </c>
      <c r="AI27" s="32">
        <f>+COUNTIF(C28:AG28,"夏休")+COUNTIF(C28:AG28,"冬休")+COUNTIF(C28:AG28,"中止")</f>
        <v>0</v>
      </c>
      <c r="AL27" s="57"/>
    </row>
    <row r="28" spans="2:38" s="34" customFormat="1" ht="13.5" customHeight="1" x14ac:dyDescent="0.2">
      <c r="B28" s="84" t="s">
        <v>20</v>
      </c>
      <c r="C28" s="85"/>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7"/>
      <c r="AH28" s="35" t="s">
        <v>1</v>
      </c>
      <c r="AI28" s="36">
        <f>COUNT(C26:AG26)-AI27</f>
        <v>0</v>
      </c>
      <c r="AL28" s="57"/>
    </row>
    <row r="29" spans="2:38" s="34" customFormat="1" ht="13.5" customHeight="1" x14ac:dyDescent="0.2">
      <c r="B29" s="84"/>
      <c r="C29" s="85"/>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7"/>
      <c r="AH29" s="35" t="s">
        <v>21</v>
      </c>
      <c r="AI29" s="36">
        <f>+COUNTIF(C30:AG31,"休")</f>
        <v>0</v>
      </c>
      <c r="AJ29" s="37" t="e">
        <f>IF(AI30&gt;0.285,"",IF(AI29&lt;AI26,"←計画日数が足りません",""))</f>
        <v>#DIV/0!</v>
      </c>
      <c r="AL29" s="57"/>
    </row>
    <row r="30" spans="2:38" s="34" customFormat="1" ht="13.5" customHeight="1" x14ac:dyDescent="0.2">
      <c r="B30" s="88" t="s">
        <v>7</v>
      </c>
      <c r="C30" s="97"/>
      <c r="D30" s="90"/>
      <c r="E30" s="98"/>
      <c r="F30" s="98"/>
      <c r="G30" s="90"/>
      <c r="H30" s="90"/>
      <c r="I30" s="90"/>
      <c r="J30" s="90"/>
      <c r="K30" s="90"/>
      <c r="L30" s="98"/>
      <c r="M30" s="98"/>
      <c r="N30" s="90"/>
      <c r="O30" s="90"/>
      <c r="P30" s="90"/>
      <c r="Q30" s="90"/>
      <c r="R30" s="90"/>
      <c r="S30" s="98"/>
      <c r="T30" s="90"/>
      <c r="U30" s="90"/>
      <c r="V30" s="90"/>
      <c r="W30" s="90"/>
      <c r="X30" s="90"/>
      <c r="Y30" s="90"/>
      <c r="Z30" s="98"/>
      <c r="AA30" s="98"/>
      <c r="AB30" s="90"/>
      <c r="AC30" s="90"/>
      <c r="AD30" s="90"/>
      <c r="AE30" s="90"/>
      <c r="AF30" s="90"/>
      <c r="AG30" s="91"/>
      <c r="AH30" s="35" t="s">
        <v>22</v>
      </c>
      <c r="AI30" s="38" t="e">
        <f>+AI29/AI28</f>
        <v>#DIV/0!</v>
      </c>
      <c r="AL30" s="57"/>
    </row>
    <row r="31" spans="2:38" s="34" customFormat="1" x14ac:dyDescent="0.2">
      <c r="B31" s="88"/>
      <c r="C31" s="97"/>
      <c r="D31" s="90"/>
      <c r="E31" s="98"/>
      <c r="F31" s="98"/>
      <c r="G31" s="90"/>
      <c r="H31" s="90"/>
      <c r="I31" s="90"/>
      <c r="J31" s="90"/>
      <c r="K31" s="90"/>
      <c r="L31" s="98"/>
      <c r="M31" s="98"/>
      <c r="N31" s="90"/>
      <c r="O31" s="90"/>
      <c r="P31" s="90"/>
      <c r="Q31" s="90"/>
      <c r="R31" s="90"/>
      <c r="S31" s="98"/>
      <c r="T31" s="90"/>
      <c r="U31" s="90"/>
      <c r="V31" s="90"/>
      <c r="W31" s="90"/>
      <c r="X31" s="90"/>
      <c r="Y31" s="90"/>
      <c r="Z31" s="98"/>
      <c r="AA31" s="98"/>
      <c r="AB31" s="90"/>
      <c r="AC31" s="90"/>
      <c r="AD31" s="90"/>
      <c r="AE31" s="90"/>
      <c r="AF31" s="90"/>
      <c r="AG31" s="91"/>
      <c r="AH31" s="35" t="s">
        <v>2</v>
      </c>
      <c r="AI31" s="36">
        <f>+COUNTA(C32:AG33)</f>
        <v>0</v>
      </c>
      <c r="AL31" s="57"/>
    </row>
    <row r="32" spans="2:38" s="34" customFormat="1" x14ac:dyDescent="0.2">
      <c r="B32" s="92" t="s">
        <v>11</v>
      </c>
      <c r="C32" s="99"/>
      <c r="D32" s="94"/>
      <c r="E32" s="94"/>
      <c r="F32" s="94"/>
      <c r="G32" s="94"/>
      <c r="H32" s="94"/>
      <c r="I32" s="94"/>
      <c r="J32" s="94"/>
      <c r="K32" s="94"/>
      <c r="L32" s="94"/>
      <c r="M32" s="94"/>
      <c r="N32" s="94"/>
      <c r="O32" s="94"/>
      <c r="P32" s="94"/>
      <c r="Q32" s="94"/>
      <c r="R32" s="94"/>
      <c r="S32" s="94"/>
      <c r="T32" s="94"/>
      <c r="U32" s="94"/>
      <c r="V32" s="94"/>
      <c r="W32" s="94"/>
      <c r="X32" s="94"/>
      <c r="Y32" s="94"/>
      <c r="Z32" s="100"/>
      <c r="AA32" s="100"/>
      <c r="AB32" s="94"/>
      <c r="AC32" s="94"/>
      <c r="AD32" s="94"/>
      <c r="AE32" s="94"/>
      <c r="AF32" s="94"/>
      <c r="AG32" s="95"/>
      <c r="AH32" s="39" t="s">
        <v>23</v>
      </c>
      <c r="AI32" s="40" t="e">
        <f>+AI31/AI28</f>
        <v>#DIV/0!</v>
      </c>
      <c r="AL32" s="22">
        <f>+COUNTIF(C30:AG31,"休")</f>
        <v>0</v>
      </c>
    </row>
    <row r="33" spans="2:38" s="34" customFormat="1" x14ac:dyDescent="0.2">
      <c r="B33" s="92"/>
      <c r="C33" s="99"/>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5"/>
      <c r="AH33" s="41" t="s">
        <v>24</v>
      </c>
      <c r="AI33" s="42" t="str">
        <f>IF(7&gt;AI28,"対象外",IF(AI31&gt;=AI26,"OK","NG"))</f>
        <v>対象外</v>
      </c>
      <c r="AJ33" s="37" t="str">
        <f>IF(AI33="対象外","←７日間に満たない期間は達成判定の対象外",IF(AI33="NG","←月単位未達成","←月単位達成"))</f>
        <v>←７日間に満たない期間は達成判定の対象外</v>
      </c>
      <c r="AL33" s="43" t="str">
        <f>IF(7&gt;AI28,"対象外",IF(AL32&gt;=AI26,"OK","NG"))</f>
        <v>対象外</v>
      </c>
    </row>
    <row r="34" spans="2:38" hidden="1" x14ac:dyDescent="0.2">
      <c r="B34" s="44" t="s">
        <v>25</v>
      </c>
      <c r="C34" s="45" t="e">
        <f t="shared" ref="C34:AG34" si="10">IF(AND(DAY(C26)&gt;=22,DAY(C26)&lt;=28,C27="土"),1,0)</f>
        <v>#VALUE!</v>
      </c>
      <c r="D34" s="45" t="e">
        <f t="shared" si="10"/>
        <v>#VALUE!</v>
      </c>
      <c r="E34" s="45" t="e">
        <f t="shared" si="10"/>
        <v>#VALUE!</v>
      </c>
      <c r="F34" s="45" t="e">
        <f t="shared" si="10"/>
        <v>#VALUE!</v>
      </c>
      <c r="G34" s="45" t="e">
        <f t="shared" si="10"/>
        <v>#VALUE!</v>
      </c>
      <c r="H34" s="45" t="e">
        <f t="shared" si="10"/>
        <v>#VALUE!</v>
      </c>
      <c r="I34" s="45" t="e">
        <f t="shared" si="10"/>
        <v>#VALUE!</v>
      </c>
      <c r="J34" s="45" t="e">
        <f t="shared" si="10"/>
        <v>#VALUE!</v>
      </c>
      <c r="K34" s="45" t="e">
        <f t="shared" si="10"/>
        <v>#VALUE!</v>
      </c>
      <c r="L34" s="45" t="e">
        <f t="shared" si="10"/>
        <v>#VALUE!</v>
      </c>
      <c r="M34" s="45" t="e">
        <f t="shared" si="10"/>
        <v>#VALUE!</v>
      </c>
      <c r="N34" s="45" t="e">
        <f t="shared" si="10"/>
        <v>#VALUE!</v>
      </c>
      <c r="O34" s="45" t="e">
        <f t="shared" si="10"/>
        <v>#VALUE!</v>
      </c>
      <c r="P34" s="45" t="e">
        <f t="shared" si="10"/>
        <v>#VALUE!</v>
      </c>
      <c r="Q34" s="45" t="e">
        <f t="shared" si="10"/>
        <v>#VALUE!</v>
      </c>
      <c r="R34" s="45" t="e">
        <f t="shared" si="10"/>
        <v>#VALUE!</v>
      </c>
      <c r="S34" s="45" t="e">
        <f t="shared" si="10"/>
        <v>#VALUE!</v>
      </c>
      <c r="T34" s="45" t="e">
        <f t="shared" si="10"/>
        <v>#VALUE!</v>
      </c>
      <c r="U34" s="45" t="e">
        <f t="shared" si="10"/>
        <v>#VALUE!</v>
      </c>
      <c r="V34" s="45" t="e">
        <f t="shared" si="10"/>
        <v>#VALUE!</v>
      </c>
      <c r="W34" s="45" t="e">
        <f t="shared" si="10"/>
        <v>#VALUE!</v>
      </c>
      <c r="X34" s="45" t="e">
        <f t="shared" si="10"/>
        <v>#VALUE!</v>
      </c>
      <c r="Y34" s="45" t="e">
        <f t="shared" si="10"/>
        <v>#VALUE!</v>
      </c>
      <c r="Z34" s="45" t="e">
        <f t="shared" si="10"/>
        <v>#VALUE!</v>
      </c>
      <c r="AA34" s="45" t="e">
        <f t="shared" si="10"/>
        <v>#VALUE!</v>
      </c>
      <c r="AB34" s="45" t="e">
        <f t="shared" si="10"/>
        <v>#VALUE!</v>
      </c>
      <c r="AC34" s="45" t="e">
        <f t="shared" si="10"/>
        <v>#VALUE!</v>
      </c>
      <c r="AD34" s="45" t="e">
        <f t="shared" si="10"/>
        <v>#VALUE!</v>
      </c>
      <c r="AE34" s="45" t="e">
        <f t="shared" si="10"/>
        <v>#VALUE!</v>
      </c>
      <c r="AF34" s="45" t="e">
        <f t="shared" si="10"/>
        <v>#VALUE!</v>
      </c>
      <c r="AG34" s="45" t="e">
        <f t="shared" si="10"/>
        <v>#VALUE!</v>
      </c>
      <c r="AH34" s="46" t="s">
        <v>26</v>
      </c>
      <c r="AI34" s="47">
        <f>_xlfn.AGGREGATE(9,6,C34:AG34)</f>
        <v>0</v>
      </c>
      <c r="AJ34" s="37"/>
    </row>
    <row r="35" spans="2:38" hidden="1" x14ac:dyDescent="0.2">
      <c r="B35" s="44" t="s">
        <v>27</v>
      </c>
      <c r="C35" s="48" t="e">
        <f t="shared" ref="C35:AG35" si="11">IF(AND(DAY(C26)&gt;=22,DAY(C26)&lt;=28,C27="土",OR(C32="休",C32="雨")),1,0)</f>
        <v>#VALUE!</v>
      </c>
      <c r="D35" s="48" t="e">
        <f t="shared" si="11"/>
        <v>#VALUE!</v>
      </c>
      <c r="E35" s="48" t="e">
        <f t="shared" si="11"/>
        <v>#VALUE!</v>
      </c>
      <c r="F35" s="48" t="e">
        <f t="shared" si="11"/>
        <v>#VALUE!</v>
      </c>
      <c r="G35" s="48" t="e">
        <f t="shared" si="11"/>
        <v>#VALUE!</v>
      </c>
      <c r="H35" s="48" t="e">
        <f t="shared" si="11"/>
        <v>#VALUE!</v>
      </c>
      <c r="I35" s="48" t="e">
        <f t="shared" si="11"/>
        <v>#VALUE!</v>
      </c>
      <c r="J35" s="48" t="e">
        <f t="shared" si="11"/>
        <v>#VALUE!</v>
      </c>
      <c r="K35" s="48" t="e">
        <f t="shared" si="11"/>
        <v>#VALUE!</v>
      </c>
      <c r="L35" s="48" t="e">
        <f t="shared" si="11"/>
        <v>#VALUE!</v>
      </c>
      <c r="M35" s="48" t="e">
        <f t="shared" si="11"/>
        <v>#VALUE!</v>
      </c>
      <c r="N35" s="48" t="e">
        <f t="shared" si="11"/>
        <v>#VALUE!</v>
      </c>
      <c r="O35" s="48" t="e">
        <f t="shared" si="11"/>
        <v>#VALUE!</v>
      </c>
      <c r="P35" s="48" t="e">
        <f t="shared" si="11"/>
        <v>#VALUE!</v>
      </c>
      <c r="Q35" s="48" t="e">
        <f t="shared" si="11"/>
        <v>#VALUE!</v>
      </c>
      <c r="R35" s="48" t="e">
        <f t="shared" si="11"/>
        <v>#VALUE!</v>
      </c>
      <c r="S35" s="48" t="e">
        <f t="shared" si="11"/>
        <v>#VALUE!</v>
      </c>
      <c r="T35" s="48" t="e">
        <f t="shared" si="11"/>
        <v>#VALUE!</v>
      </c>
      <c r="U35" s="48" t="e">
        <f t="shared" si="11"/>
        <v>#VALUE!</v>
      </c>
      <c r="V35" s="48" t="e">
        <f t="shared" si="11"/>
        <v>#VALUE!</v>
      </c>
      <c r="W35" s="48" t="e">
        <f t="shared" si="11"/>
        <v>#VALUE!</v>
      </c>
      <c r="X35" s="48" t="e">
        <f t="shared" si="11"/>
        <v>#VALUE!</v>
      </c>
      <c r="Y35" s="48" t="e">
        <f t="shared" si="11"/>
        <v>#VALUE!</v>
      </c>
      <c r="Z35" s="48" t="e">
        <f t="shared" si="11"/>
        <v>#VALUE!</v>
      </c>
      <c r="AA35" s="48" t="e">
        <f t="shared" si="11"/>
        <v>#VALUE!</v>
      </c>
      <c r="AB35" s="48" t="e">
        <f t="shared" si="11"/>
        <v>#VALUE!</v>
      </c>
      <c r="AC35" s="48" t="e">
        <f t="shared" si="11"/>
        <v>#VALUE!</v>
      </c>
      <c r="AD35" s="48" t="e">
        <f t="shared" si="11"/>
        <v>#VALUE!</v>
      </c>
      <c r="AE35" s="48" t="e">
        <f t="shared" si="11"/>
        <v>#VALUE!</v>
      </c>
      <c r="AF35" s="48" t="e">
        <f t="shared" si="11"/>
        <v>#VALUE!</v>
      </c>
      <c r="AG35" s="48" t="e">
        <f t="shared" si="11"/>
        <v>#VALUE!</v>
      </c>
      <c r="AH35" s="49" t="s">
        <v>28</v>
      </c>
      <c r="AI35" s="47">
        <f>_xlfn.AGGREGATE(9,6,C35:AG35)</f>
        <v>0</v>
      </c>
      <c r="AJ35" s="37"/>
    </row>
    <row r="36" spans="2:38" hidden="1" x14ac:dyDescent="0.2">
      <c r="B36" s="44" t="s">
        <v>29</v>
      </c>
      <c r="C36" s="45" t="e">
        <f t="shared" ref="C36:AG36" si="12">IF(AND(DAY(C26)&gt;=8,DAY(C26)&lt;=14,C27="土"),1,0)</f>
        <v>#VALUE!</v>
      </c>
      <c r="D36" s="45" t="e">
        <f t="shared" si="12"/>
        <v>#VALUE!</v>
      </c>
      <c r="E36" s="45" t="e">
        <f t="shared" si="12"/>
        <v>#VALUE!</v>
      </c>
      <c r="F36" s="45" t="e">
        <f t="shared" si="12"/>
        <v>#VALUE!</v>
      </c>
      <c r="G36" s="45" t="e">
        <f t="shared" si="12"/>
        <v>#VALUE!</v>
      </c>
      <c r="H36" s="45" t="e">
        <f t="shared" si="12"/>
        <v>#VALUE!</v>
      </c>
      <c r="I36" s="45" t="e">
        <f t="shared" si="12"/>
        <v>#VALUE!</v>
      </c>
      <c r="J36" s="45" t="e">
        <f t="shared" si="12"/>
        <v>#VALUE!</v>
      </c>
      <c r="K36" s="45" t="e">
        <f t="shared" si="12"/>
        <v>#VALUE!</v>
      </c>
      <c r="L36" s="45" t="e">
        <f t="shared" si="12"/>
        <v>#VALUE!</v>
      </c>
      <c r="M36" s="45" t="e">
        <f t="shared" si="12"/>
        <v>#VALUE!</v>
      </c>
      <c r="N36" s="45" t="e">
        <f t="shared" si="12"/>
        <v>#VALUE!</v>
      </c>
      <c r="O36" s="45" t="e">
        <f t="shared" si="12"/>
        <v>#VALUE!</v>
      </c>
      <c r="P36" s="45" t="e">
        <f t="shared" si="12"/>
        <v>#VALUE!</v>
      </c>
      <c r="Q36" s="45" t="e">
        <f t="shared" si="12"/>
        <v>#VALUE!</v>
      </c>
      <c r="R36" s="45" t="e">
        <f t="shared" si="12"/>
        <v>#VALUE!</v>
      </c>
      <c r="S36" s="45" t="e">
        <f t="shared" si="12"/>
        <v>#VALUE!</v>
      </c>
      <c r="T36" s="45" t="e">
        <f t="shared" si="12"/>
        <v>#VALUE!</v>
      </c>
      <c r="U36" s="45" t="e">
        <f t="shared" si="12"/>
        <v>#VALUE!</v>
      </c>
      <c r="V36" s="45" t="e">
        <f t="shared" si="12"/>
        <v>#VALUE!</v>
      </c>
      <c r="W36" s="45" t="e">
        <f t="shared" si="12"/>
        <v>#VALUE!</v>
      </c>
      <c r="X36" s="45" t="e">
        <f t="shared" si="12"/>
        <v>#VALUE!</v>
      </c>
      <c r="Y36" s="45" t="e">
        <f t="shared" si="12"/>
        <v>#VALUE!</v>
      </c>
      <c r="Z36" s="45" t="e">
        <f t="shared" si="12"/>
        <v>#VALUE!</v>
      </c>
      <c r="AA36" s="45" t="e">
        <f t="shared" si="12"/>
        <v>#VALUE!</v>
      </c>
      <c r="AB36" s="45" t="e">
        <f t="shared" si="12"/>
        <v>#VALUE!</v>
      </c>
      <c r="AC36" s="45" t="e">
        <f t="shared" si="12"/>
        <v>#VALUE!</v>
      </c>
      <c r="AD36" s="45" t="e">
        <f t="shared" si="12"/>
        <v>#VALUE!</v>
      </c>
      <c r="AE36" s="45" t="e">
        <f t="shared" si="12"/>
        <v>#VALUE!</v>
      </c>
      <c r="AF36" s="45" t="e">
        <f t="shared" si="12"/>
        <v>#VALUE!</v>
      </c>
      <c r="AG36" s="45" t="e">
        <f t="shared" si="12"/>
        <v>#VALUE!</v>
      </c>
      <c r="AH36" s="46" t="s">
        <v>26</v>
      </c>
      <c r="AI36" s="47">
        <f>_xlfn.AGGREGATE(9,6,C36:AG36)</f>
        <v>0</v>
      </c>
      <c r="AJ36" s="37"/>
    </row>
    <row r="37" spans="2:38" hidden="1" x14ac:dyDescent="0.2">
      <c r="B37" s="44" t="s">
        <v>30</v>
      </c>
      <c r="C37" s="48" t="e">
        <f t="shared" ref="C37:AG37" si="13">IF(AND(DAY(C26)&gt;=8,DAY(C26)&lt;=14,C27="土",OR(C32="休",C32="雨")),1,0)</f>
        <v>#VALUE!</v>
      </c>
      <c r="D37" s="48" t="e">
        <f t="shared" si="13"/>
        <v>#VALUE!</v>
      </c>
      <c r="E37" s="48" t="e">
        <f t="shared" si="13"/>
        <v>#VALUE!</v>
      </c>
      <c r="F37" s="48" t="e">
        <f t="shared" si="13"/>
        <v>#VALUE!</v>
      </c>
      <c r="G37" s="48" t="e">
        <f t="shared" si="13"/>
        <v>#VALUE!</v>
      </c>
      <c r="H37" s="48" t="e">
        <f t="shared" si="13"/>
        <v>#VALUE!</v>
      </c>
      <c r="I37" s="48" t="e">
        <f t="shared" si="13"/>
        <v>#VALUE!</v>
      </c>
      <c r="J37" s="48" t="e">
        <f t="shared" si="13"/>
        <v>#VALUE!</v>
      </c>
      <c r="K37" s="48" t="e">
        <f t="shared" si="13"/>
        <v>#VALUE!</v>
      </c>
      <c r="L37" s="48" t="e">
        <f t="shared" si="13"/>
        <v>#VALUE!</v>
      </c>
      <c r="M37" s="48" t="e">
        <f t="shared" si="13"/>
        <v>#VALUE!</v>
      </c>
      <c r="N37" s="48" t="e">
        <f t="shared" si="13"/>
        <v>#VALUE!</v>
      </c>
      <c r="O37" s="48" t="e">
        <f t="shared" si="13"/>
        <v>#VALUE!</v>
      </c>
      <c r="P37" s="48" t="e">
        <f t="shared" si="13"/>
        <v>#VALUE!</v>
      </c>
      <c r="Q37" s="48" t="e">
        <f t="shared" si="13"/>
        <v>#VALUE!</v>
      </c>
      <c r="R37" s="48" t="e">
        <f t="shared" si="13"/>
        <v>#VALUE!</v>
      </c>
      <c r="S37" s="48" t="e">
        <f t="shared" si="13"/>
        <v>#VALUE!</v>
      </c>
      <c r="T37" s="48" t="e">
        <f t="shared" si="13"/>
        <v>#VALUE!</v>
      </c>
      <c r="U37" s="48" t="e">
        <f t="shared" si="13"/>
        <v>#VALUE!</v>
      </c>
      <c r="V37" s="48" t="e">
        <f t="shared" si="13"/>
        <v>#VALUE!</v>
      </c>
      <c r="W37" s="48" t="e">
        <f t="shared" si="13"/>
        <v>#VALUE!</v>
      </c>
      <c r="X37" s="48" t="e">
        <f t="shared" si="13"/>
        <v>#VALUE!</v>
      </c>
      <c r="Y37" s="48" t="e">
        <f t="shared" si="13"/>
        <v>#VALUE!</v>
      </c>
      <c r="Z37" s="48" t="e">
        <f t="shared" si="13"/>
        <v>#VALUE!</v>
      </c>
      <c r="AA37" s="48" t="e">
        <f t="shared" si="13"/>
        <v>#VALUE!</v>
      </c>
      <c r="AB37" s="48" t="e">
        <f t="shared" si="13"/>
        <v>#VALUE!</v>
      </c>
      <c r="AC37" s="48" t="e">
        <f t="shared" si="13"/>
        <v>#VALUE!</v>
      </c>
      <c r="AD37" s="48" t="e">
        <f t="shared" si="13"/>
        <v>#VALUE!</v>
      </c>
      <c r="AE37" s="48" t="e">
        <f t="shared" si="13"/>
        <v>#VALUE!</v>
      </c>
      <c r="AF37" s="48" t="e">
        <f t="shared" si="13"/>
        <v>#VALUE!</v>
      </c>
      <c r="AG37" s="48" t="e">
        <f t="shared" si="13"/>
        <v>#VALUE!</v>
      </c>
      <c r="AH37" s="49" t="s">
        <v>28</v>
      </c>
      <c r="AI37" s="47">
        <f>_xlfn.AGGREGATE(9,6,C37:AG37)</f>
        <v>0</v>
      </c>
      <c r="AJ37" s="37"/>
    </row>
    <row r="38" spans="2:38" x14ac:dyDescent="0.2">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row>
    <row r="39" spans="2:38" hidden="1" x14ac:dyDescent="0.2">
      <c r="C39" s="2" t="e">
        <f>YEAR(C42)</f>
        <v>#VALUE!</v>
      </c>
      <c r="D39" s="2" t="e">
        <f>MONTH(C42)</f>
        <v>#VALUE!</v>
      </c>
    </row>
    <row r="40" spans="2:38" x14ac:dyDescent="0.2">
      <c r="B40" s="7" t="s">
        <v>16</v>
      </c>
      <c r="C40" s="96" t="e">
        <f>C42</f>
        <v>#VALUE!</v>
      </c>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row>
    <row r="41" spans="2:38" hidden="1" x14ac:dyDescent="0.2">
      <c r="B41" s="51"/>
      <c r="C41" s="30" t="e">
        <f>DATE($C39,$D39,1)</f>
        <v>#VALUE!</v>
      </c>
      <c r="D41" s="30" t="e">
        <f t="shared" ref="D41:AG41" si="14">C41+1</f>
        <v>#VALUE!</v>
      </c>
      <c r="E41" s="30" t="e">
        <f t="shared" si="14"/>
        <v>#VALUE!</v>
      </c>
      <c r="F41" s="30" t="e">
        <f t="shared" si="14"/>
        <v>#VALUE!</v>
      </c>
      <c r="G41" s="30" t="e">
        <f t="shared" si="14"/>
        <v>#VALUE!</v>
      </c>
      <c r="H41" s="30" t="e">
        <f t="shared" si="14"/>
        <v>#VALUE!</v>
      </c>
      <c r="I41" s="30" t="e">
        <f t="shared" si="14"/>
        <v>#VALUE!</v>
      </c>
      <c r="J41" s="30" t="e">
        <f t="shared" si="14"/>
        <v>#VALUE!</v>
      </c>
      <c r="K41" s="30" t="e">
        <f t="shared" si="14"/>
        <v>#VALUE!</v>
      </c>
      <c r="L41" s="30" t="e">
        <f t="shared" si="14"/>
        <v>#VALUE!</v>
      </c>
      <c r="M41" s="30" t="e">
        <f t="shared" si="14"/>
        <v>#VALUE!</v>
      </c>
      <c r="N41" s="30" t="e">
        <f t="shared" si="14"/>
        <v>#VALUE!</v>
      </c>
      <c r="O41" s="30" t="e">
        <f t="shared" si="14"/>
        <v>#VALUE!</v>
      </c>
      <c r="P41" s="30" t="e">
        <f t="shared" si="14"/>
        <v>#VALUE!</v>
      </c>
      <c r="Q41" s="30" t="e">
        <f t="shared" si="14"/>
        <v>#VALUE!</v>
      </c>
      <c r="R41" s="30" t="e">
        <f t="shared" si="14"/>
        <v>#VALUE!</v>
      </c>
      <c r="S41" s="30" t="e">
        <f t="shared" si="14"/>
        <v>#VALUE!</v>
      </c>
      <c r="T41" s="30" t="e">
        <f t="shared" si="14"/>
        <v>#VALUE!</v>
      </c>
      <c r="U41" s="30" t="e">
        <f t="shared" si="14"/>
        <v>#VALUE!</v>
      </c>
      <c r="V41" s="30" t="e">
        <f t="shared" si="14"/>
        <v>#VALUE!</v>
      </c>
      <c r="W41" s="30" t="e">
        <f t="shared" si="14"/>
        <v>#VALUE!</v>
      </c>
      <c r="X41" s="30" t="e">
        <f t="shared" si="14"/>
        <v>#VALUE!</v>
      </c>
      <c r="Y41" s="30" t="e">
        <f t="shared" si="14"/>
        <v>#VALUE!</v>
      </c>
      <c r="Z41" s="30" t="e">
        <f t="shared" si="14"/>
        <v>#VALUE!</v>
      </c>
      <c r="AA41" s="30" t="e">
        <f t="shared" si="14"/>
        <v>#VALUE!</v>
      </c>
      <c r="AB41" s="30" t="e">
        <f t="shared" si="14"/>
        <v>#VALUE!</v>
      </c>
      <c r="AC41" s="30" t="e">
        <f t="shared" si="14"/>
        <v>#VALUE!</v>
      </c>
      <c r="AD41" s="30" t="e">
        <f t="shared" si="14"/>
        <v>#VALUE!</v>
      </c>
      <c r="AE41" s="30" t="e">
        <f t="shared" si="14"/>
        <v>#VALUE!</v>
      </c>
      <c r="AF41" s="30" t="e">
        <f t="shared" si="14"/>
        <v>#VALUE!</v>
      </c>
      <c r="AG41" s="30" t="e">
        <f t="shared" si="14"/>
        <v>#VALUE!</v>
      </c>
      <c r="AH41" s="52"/>
      <c r="AI41" s="53"/>
    </row>
    <row r="42" spans="2:38" x14ac:dyDescent="0.2">
      <c r="B42" s="54" t="s">
        <v>17</v>
      </c>
      <c r="C42" s="55" t="e">
        <f>IF(EDATE(C25,1)&gt;$G$5,"",EDATE(C25,1))</f>
        <v>#VALUE!</v>
      </c>
      <c r="D42" s="30" t="e">
        <f t="shared" ref="D42:AG42" si="15">IF(D41&gt;$G$5,"",IF(C42=EOMONTH(DATE($C39,$D39,1),0),"",IF(C42="","",C42+1)))</f>
        <v>#VALUE!</v>
      </c>
      <c r="E42" s="30" t="e">
        <f t="shared" si="15"/>
        <v>#VALUE!</v>
      </c>
      <c r="F42" s="30" t="e">
        <f t="shared" si="15"/>
        <v>#VALUE!</v>
      </c>
      <c r="G42" s="30" t="e">
        <f t="shared" si="15"/>
        <v>#VALUE!</v>
      </c>
      <c r="H42" s="30" t="e">
        <f t="shared" si="15"/>
        <v>#VALUE!</v>
      </c>
      <c r="I42" s="30" t="e">
        <f t="shared" si="15"/>
        <v>#VALUE!</v>
      </c>
      <c r="J42" s="30" t="e">
        <f t="shared" si="15"/>
        <v>#VALUE!</v>
      </c>
      <c r="K42" s="30" t="e">
        <f t="shared" si="15"/>
        <v>#VALUE!</v>
      </c>
      <c r="L42" s="30" t="e">
        <f t="shared" si="15"/>
        <v>#VALUE!</v>
      </c>
      <c r="M42" s="30" t="e">
        <f t="shared" si="15"/>
        <v>#VALUE!</v>
      </c>
      <c r="N42" s="30" t="e">
        <f t="shared" si="15"/>
        <v>#VALUE!</v>
      </c>
      <c r="O42" s="30" t="e">
        <f t="shared" si="15"/>
        <v>#VALUE!</v>
      </c>
      <c r="P42" s="30" t="e">
        <f t="shared" si="15"/>
        <v>#VALUE!</v>
      </c>
      <c r="Q42" s="30" t="e">
        <f t="shared" si="15"/>
        <v>#VALUE!</v>
      </c>
      <c r="R42" s="30" t="e">
        <f t="shared" si="15"/>
        <v>#VALUE!</v>
      </c>
      <c r="S42" s="30" t="e">
        <f t="shared" si="15"/>
        <v>#VALUE!</v>
      </c>
      <c r="T42" s="30" t="e">
        <f t="shared" si="15"/>
        <v>#VALUE!</v>
      </c>
      <c r="U42" s="30" t="e">
        <f t="shared" si="15"/>
        <v>#VALUE!</v>
      </c>
      <c r="V42" s="30" t="e">
        <f t="shared" si="15"/>
        <v>#VALUE!</v>
      </c>
      <c r="W42" s="30" t="e">
        <f t="shared" si="15"/>
        <v>#VALUE!</v>
      </c>
      <c r="X42" s="30" t="e">
        <f t="shared" si="15"/>
        <v>#VALUE!</v>
      </c>
      <c r="Y42" s="30" t="e">
        <f t="shared" si="15"/>
        <v>#VALUE!</v>
      </c>
      <c r="Z42" s="30" t="e">
        <f t="shared" si="15"/>
        <v>#VALUE!</v>
      </c>
      <c r="AA42" s="30" t="e">
        <f t="shared" si="15"/>
        <v>#VALUE!</v>
      </c>
      <c r="AB42" s="30" t="e">
        <f t="shared" si="15"/>
        <v>#VALUE!</v>
      </c>
      <c r="AC42" s="30" t="e">
        <f t="shared" si="15"/>
        <v>#VALUE!</v>
      </c>
      <c r="AD42" s="30" t="e">
        <f t="shared" si="15"/>
        <v>#VALUE!</v>
      </c>
      <c r="AE42" s="30" t="e">
        <f t="shared" si="15"/>
        <v>#VALUE!</v>
      </c>
      <c r="AF42" s="30" t="e">
        <f t="shared" si="15"/>
        <v>#VALUE!</v>
      </c>
      <c r="AG42" s="30" t="e">
        <f t="shared" si="15"/>
        <v>#VALUE!</v>
      </c>
      <c r="AH42" s="31" t="s">
        <v>18</v>
      </c>
      <c r="AI42" s="32">
        <f>+COUNTIFS(C43:AG43,"土",C44:AG44,"")+COUNTIFS(C43:AG43,"日",C44:AG44,"")</f>
        <v>0</v>
      </c>
    </row>
    <row r="43" spans="2:38" s="34" customFormat="1" x14ac:dyDescent="0.2">
      <c r="B43" s="56" t="s">
        <v>19</v>
      </c>
      <c r="C43" s="33" t="str">
        <f t="shared" ref="C43:AG43" si="16">IFERROR(TEXT(WEEKDAY(+C42),"aaa"),"")</f>
        <v/>
      </c>
      <c r="D43" s="33" t="str">
        <f t="shared" si="16"/>
        <v/>
      </c>
      <c r="E43" s="33" t="str">
        <f t="shared" si="16"/>
        <v/>
      </c>
      <c r="F43" s="33" t="str">
        <f t="shared" si="16"/>
        <v/>
      </c>
      <c r="G43" s="33" t="str">
        <f t="shared" si="16"/>
        <v/>
      </c>
      <c r="H43" s="33" t="str">
        <f t="shared" si="16"/>
        <v/>
      </c>
      <c r="I43" s="33" t="str">
        <f t="shared" si="16"/>
        <v/>
      </c>
      <c r="J43" s="33" t="str">
        <f t="shared" si="16"/>
        <v/>
      </c>
      <c r="K43" s="33" t="str">
        <f t="shared" si="16"/>
        <v/>
      </c>
      <c r="L43" s="33" t="str">
        <f t="shared" si="16"/>
        <v/>
      </c>
      <c r="M43" s="33" t="str">
        <f t="shared" si="16"/>
        <v/>
      </c>
      <c r="N43" s="33" t="str">
        <f t="shared" si="16"/>
        <v/>
      </c>
      <c r="O43" s="33" t="str">
        <f t="shared" si="16"/>
        <v/>
      </c>
      <c r="P43" s="33" t="str">
        <f t="shared" si="16"/>
        <v/>
      </c>
      <c r="Q43" s="33" t="str">
        <f t="shared" si="16"/>
        <v/>
      </c>
      <c r="R43" s="33" t="str">
        <f t="shared" si="16"/>
        <v/>
      </c>
      <c r="S43" s="33" t="str">
        <f t="shared" si="16"/>
        <v/>
      </c>
      <c r="T43" s="33" t="str">
        <f t="shared" si="16"/>
        <v/>
      </c>
      <c r="U43" s="33" t="str">
        <f t="shared" si="16"/>
        <v/>
      </c>
      <c r="V43" s="33" t="str">
        <f t="shared" si="16"/>
        <v/>
      </c>
      <c r="W43" s="33" t="str">
        <f t="shared" si="16"/>
        <v/>
      </c>
      <c r="X43" s="33" t="str">
        <f t="shared" si="16"/>
        <v/>
      </c>
      <c r="Y43" s="33" t="str">
        <f t="shared" si="16"/>
        <v/>
      </c>
      <c r="Z43" s="33" t="str">
        <f t="shared" si="16"/>
        <v/>
      </c>
      <c r="AA43" s="33" t="str">
        <f t="shared" si="16"/>
        <v/>
      </c>
      <c r="AB43" s="33" t="str">
        <f t="shared" si="16"/>
        <v/>
      </c>
      <c r="AC43" s="33" t="str">
        <f t="shared" si="16"/>
        <v/>
      </c>
      <c r="AD43" s="33" t="str">
        <f t="shared" si="16"/>
        <v/>
      </c>
      <c r="AE43" s="33" t="str">
        <f t="shared" si="16"/>
        <v/>
      </c>
      <c r="AF43" s="33" t="str">
        <f t="shared" si="16"/>
        <v/>
      </c>
      <c r="AG43" s="33" t="str">
        <f t="shared" si="16"/>
        <v/>
      </c>
      <c r="AH43" s="31" t="s">
        <v>20</v>
      </c>
      <c r="AI43" s="32">
        <f>+COUNTIF(C44:AG44,"夏休")+COUNTIF(C44:AG44,"冬休")+COUNTIF(C44:AG44,"中止")</f>
        <v>0</v>
      </c>
      <c r="AL43" s="57"/>
    </row>
    <row r="44" spans="2:38" s="34" customFormat="1" ht="13.5" customHeight="1" x14ac:dyDescent="0.2">
      <c r="B44" s="84" t="s">
        <v>20</v>
      </c>
      <c r="C44" s="85"/>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7"/>
      <c r="AH44" s="35" t="s">
        <v>1</v>
      </c>
      <c r="AI44" s="36">
        <f>COUNT(C42:AG42)-AI43</f>
        <v>0</v>
      </c>
      <c r="AL44" s="57"/>
    </row>
    <row r="45" spans="2:38" s="34" customFormat="1" ht="13.5" customHeight="1" x14ac:dyDescent="0.2">
      <c r="B45" s="84"/>
      <c r="C45" s="85"/>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7"/>
      <c r="AH45" s="35" t="s">
        <v>21</v>
      </c>
      <c r="AI45" s="36">
        <f>+COUNTIF(C46:AG47,"休")</f>
        <v>0</v>
      </c>
      <c r="AJ45" s="37" t="e">
        <f>IF(AI46&gt;0.285,"",IF(AI45&lt;AI42,"←計画日数が足りません",""))</f>
        <v>#DIV/0!</v>
      </c>
      <c r="AL45" s="57"/>
    </row>
    <row r="46" spans="2:38" s="34" customFormat="1" ht="13.5" customHeight="1" x14ac:dyDescent="0.2">
      <c r="B46" s="88" t="s">
        <v>7</v>
      </c>
      <c r="C46" s="89"/>
      <c r="D46" s="90"/>
      <c r="E46" s="90"/>
      <c r="F46" s="90"/>
      <c r="G46" s="90"/>
      <c r="H46" s="90"/>
      <c r="I46" s="90"/>
      <c r="J46" s="98"/>
      <c r="K46" s="90"/>
      <c r="L46" s="90"/>
      <c r="M46" s="90"/>
      <c r="N46" s="90"/>
      <c r="O46" s="90"/>
      <c r="P46" s="90"/>
      <c r="Q46" s="98"/>
      <c r="R46" s="90"/>
      <c r="S46" s="90"/>
      <c r="T46" s="90"/>
      <c r="U46" s="90"/>
      <c r="V46" s="90"/>
      <c r="W46" s="90"/>
      <c r="X46" s="98"/>
      <c r="Y46" s="90"/>
      <c r="Z46" s="90"/>
      <c r="AA46" s="90"/>
      <c r="AB46" s="90"/>
      <c r="AC46" s="90"/>
      <c r="AD46" s="90"/>
      <c r="AE46" s="98"/>
      <c r="AF46" s="90"/>
      <c r="AG46" s="91"/>
      <c r="AH46" s="35" t="s">
        <v>22</v>
      </c>
      <c r="AI46" s="38" t="e">
        <f>+AI45/AI44</f>
        <v>#DIV/0!</v>
      </c>
      <c r="AL46" s="57"/>
    </row>
    <row r="47" spans="2:38" s="34" customFormat="1" x14ac:dyDescent="0.2">
      <c r="B47" s="88"/>
      <c r="C47" s="89"/>
      <c r="D47" s="90"/>
      <c r="E47" s="90"/>
      <c r="F47" s="90"/>
      <c r="G47" s="90"/>
      <c r="H47" s="90"/>
      <c r="I47" s="90"/>
      <c r="J47" s="98"/>
      <c r="K47" s="90"/>
      <c r="L47" s="90"/>
      <c r="M47" s="90"/>
      <c r="N47" s="90"/>
      <c r="O47" s="90"/>
      <c r="P47" s="90"/>
      <c r="Q47" s="98"/>
      <c r="R47" s="90"/>
      <c r="S47" s="90"/>
      <c r="T47" s="90"/>
      <c r="U47" s="90"/>
      <c r="V47" s="90"/>
      <c r="W47" s="90"/>
      <c r="X47" s="98"/>
      <c r="Y47" s="90"/>
      <c r="Z47" s="90"/>
      <c r="AA47" s="90"/>
      <c r="AB47" s="90"/>
      <c r="AC47" s="90"/>
      <c r="AD47" s="90"/>
      <c r="AE47" s="98"/>
      <c r="AF47" s="90"/>
      <c r="AG47" s="91"/>
      <c r="AH47" s="35" t="s">
        <v>2</v>
      </c>
      <c r="AI47" s="36">
        <f>+COUNTA(C48:AG49)</f>
        <v>0</v>
      </c>
      <c r="AL47" s="57"/>
    </row>
    <row r="48" spans="2:38" s="34" customFormat="1" x14ac:dyDescent="0.2">
      <c r="B48" s="92" t="s">
        <v>11</v>
      </c>
      <c r="C48" s="93"/>
      <c r="D48" s="94"/>
      <c r="E48" s="94"/>
      <c r="F48" s="94"/>
      <c r="G48" s="94"/>
      <c r="H48" s="94"/>
      <c r="I48" s="94"/>
      <c r="J48" s="100"/>
      <c r="K48" s="94"/>
      <c r="L48" s="94"/>
      <c r="M48" s="94"/>
      <c r="N48" s="94"/>
      <c r="O48" s="94"/>
      <c r="P48" s="94"/>
      <c r="Q48" s="100"/>
      <c r="R48" s="94"/>
      <c r="S48" s="94"/>
      <c r="T48" s="94"/>
      <c r="U48" s="94"/>
      <c r="V48" s="94"/>
      <c r="W48" s="94"/>
      <c r="X48" s="100"/>
      <c r="Y48" s="94"/>
      <c r="Z48" s="94"/>
      <c r="AA48" s="94"/>
      <c r="AB48" s="94"/>
      <c r="AC48" s="94"/>
      <c r="AD48" s="94"/>
      <c r="AE48" s="100"/>
      <c r="AF48" s="94"/>
      <c r="AG48" s="95"/>
      <c r="AH48" s="39" t="s">
        <v>23</v>
      </c>
      <c r="AI48" s="40" t="e">
        <f>+AI47/AI44</f>
        <v>#DIV/0!</v>
      </c>
      <c r="AL48" s="22">
        <f>+COUNTIF(C46:AG47,"休")</f>
        <v>0</v>
      </c>
    </row>
    <row r="49" spans="2:38" s="34" customFormat="1" x14ac:dyDescent="0.2">
      <c r="B49" s="92"/>
      <c r="C49" s="93"/>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5"/>
      <c r="AH49" s="41" t="s">
        <v>24</v>
      </c>
      <c r="AI49" s="42" t="str">
        <f>IF(7&gt;AI44,"対象外",IF(AI47&gt;=AI42,"OK","NG"))</f>
        <v>対象外</v>
      </c>
      <c r="AJ49" s="37" t="str">
        <f>IF(AI49="対象外","←７日間に満たない期間は達成判定の対象外",IF(AI49="NG","←月単位未達成","←月単位達成"))</f>
        <v>←７日間に満たない期間は達成判定の対象外</v>
      </c>
      <c r="AL49" s="43" t="str">
        <f>IF(7&gt;AI44,"対象外",IF(AL48&gt;=AI42,"OK","NG"))</f>
        <v>対象外</v>
      </c>
    </row>
    <row r="50" spans="2:38" hidden="1" x14ac:dyDescent="0.2">
      <c r="B50" s="44" t="s">
        <v>25</v>
      </c>
      <c r="C50" s="45" t="e">
        <f t="shared" ref="C50:AG50" si="17">IF(AND(DAY(C42)&gt;=22,DAY(C42)&lt;=28,C43="土"),1,0)</f>
        <v>#VALUE!</v>
      </c>
      <c r="D50" s="45" t="e">
        <f t="shared" si="17"/>
        <v>#VALUE!</v>
      </c>
      <c r="E50" s="45" t="e">
        <f t="shared" si="17"/>
        <v>#VALUE!</v>
      </c>
      <c r="F50" s="45" t="e">
        <f t="shared" si="17"/>
        <v>#VALUE!</v>
      </c>
      <c r="G50" s="45" t="e">
        <f t="shared" si="17"/>
        <v>#VALUE!</v>
      </c>
      <c r="H50" s="45" t="e">
        <f t="shared" si="17"/>
        <v>#VALUE!</v>
      </c>
      <c r="I50" s="45" t="e">
        <f t="shared" si="17"/>
        <v>#VALUE!</v>
      </c>
      <c r="J50" s="45" t="e">
        <f t="shared" si="17"/>
        <v>#VALUE!</v>
      </c>
      <c r="K50" s="45" t="e">
        <f t="shared" si="17"/>
        <v>#VALUE!</v>
      </c>
      <c r="L50" s="45" t="e">
        <f t="shared" si="17"/>
        <v>#VALUE!</v>
      </c>
      <c r="M50" s="45" t="e">
        <f t="shared" si="17"/>
        <v>#VALUE!</v>
      </c>
      <c r="N50" s="45" t="e">
        <f t="shared" si="17"/>
        <v>#VALUE!</v>
      </c>
      <c r="O50" s="45" t="e">
        <f t="shared" si="17"/>
        <v>#VALUE!</v>
      </c>
      <c r="P50" s="45" t="e">
        <f t="shared" si="17"/>
        <v>#VALUE!</v>
      </c>
      <c r="Q50" s="45" t="e">
        <f t="shared" si="17"/>
        <v>#VALUE!</v>
      </c>
      <c r="R50" s="45" t="e">
        <f t="shared" si="17"/>
        <v>#VALUE!</v>
      </c>
      <c r="S50" s="45" t="e">
        <f t="shared" si="17"/>
        <v>#VALUE!</v>
      </c>
      <c r="T50" s="45" t="e">
        <f t="shared" si="17"/>
        <v>#VALUE!</v>
      </c>
      <c r="U50" s="45" t="e">
        <f t="shared" si="17"/>
        <v>#VALUE!</v>
      </c>
      <c r="V50" s="45" t="e">
        <f t="shared" si="17"/>
        <v>#VALUE!</v>
      </c>
      <c r="W50" s="45" t="e">
        <f t="shared" si="17"/>
        <v>#VALUE!</v>
      </c>
      <c r="X50" s="45" t="e">
        <f t="shared" si="17"/>
        <v>#VALUE!</v>
      </c>
      <c r="Y50" s="45" t="e">
        <f t="shared" si="17"/>
        <v>#VALUE!</v>
      </c>
      <c r="Z50" s="45" t="e">
        <f t="shared" si="17"/>
        <v>#VALUE!</v>
      </c>
      <c r="AA50" s="45" t="e">
        <f t="shared" si="17"/>
        <v>#VALUE!</v>
      </c>
      <c r="AB50" s="45" t="e">
        <f t="shared" si="17"/>
        <v>#VALUE!</v>
      </c>
      <c r="AC50" s="45" t="e">
        <f t="shared" si="17"/>
        <v>#VALUE!</v>
      </c>
      <c r="AD50" s="45" t="e">
        <f t="shared" si="17"/>
        <v>#VALUE!</v>
      </c>
      <c r="AE50" s="45" t="e">
        <f t="shared" si="17"/>
        <v>#VALUE!</v>
      </c>
      <c r="AF50" s="45" t="e">
        <f t="shared" si="17"/>
        <v>#VALUE!</v>
      </c>
      <c r="AG50" s="45" t="e">
        <f t="shared" si="17"/>
        <v>#VALUE!</v>
      </c>
      <c r="AH50" s="46" t="s">
        <v>26</v>
      </c>
      <c r="AI50" s="47">
        <f>_xlfn.AGGREGATE(9,6,C50:AG50)</f>
        <v>0</v>
      </c>
      <c r="AJ50" s="37"/>
    </row>
    <row r="51" spans="2:38" hidden="1" x14ac:dyDescent="0.2">
      <c r="B51" s="44" t="s">
        <v>27</v>
      </c>
      <c r="C51" s="48" t="e">
        <f t="shared" ref="C51:AG51" si="18">IF(AND(DAY(C42)&gt;=22,DAY(C42)&lt;=28,C43="土",OR(C48="休",C48="雨")),1,0)</f>
        <v>#VALUE!</v>
      </c>
      <c r="D51" s="48" t="e">
        <f t="shared" si="18"/>
        <v>#VALUE!</v>
      </c>
      <c r="E51" s="48" t="e">
        <f t="shared" si="18"/>
        <v>#VALUE!</v>
      </c>
      <c r="F51" s="48" t="e">
        <f t="shared" si="18"/>
        <v>#VALUE!</v>
      </c>
      <c r="G51" s="48" t="e">
        <f t="shared" si="18"/>
        <v>#VALUE!</v>
      </c>
      <c r="H51" s="48" t="e">
        <f t="shared" si="18"/>
        <v>#VALUE!</v>
      </c>
      <c r="I51" s="48" t="e">
        <f t="shared" si="18"/>
        <v>#VALUE!</v>
      </c>
      <c r="J51" s="48" t="e">
        <f t="shared" si="18"/>
        <v>#VALUE!</v>
      </c>
      <c r="K51" s="48" t="e">
        <f t="shared" si="18"/>
        <v>#VALUE!</v>
      </c>
      <c r="L51" s="48" t="e">
        <f t="shared" si="18"/>
        <v>#VALUE!</v>
      </c>
      <c r="M51" s="48" t="e">
        <f t="shared" si="18"/>
        <v>#VALUE!</v>
      </c>
      <c r="N51" s="48" t="e">
        <f t="shared" si="18"/>
        <v>#VALUE!</v>
      </c>
      <c r="O51" s="48" t="e">
        <f t="shared" si="18"/>
        <v>#VALUE!</v>
      </c>
      <c r="P51" s="48" t="e">
        <f t="shared" si="18"/>
        <v>#VALUE!</v>
      </c>
      <c r="Q51" s="48" t="e">
        <f t="shared" si="18"/>
        <v>#VALUE!</v>
      </c>
      <c r="R51" s="48" t="e">
        <f t="shared" si="18"/>
        <v>#VALUE!</v>
      </c>
      <c r="S51" s="48" t="e">
        <f t="shared" si="18"/>
        <v>#VALUE!</v>
      </c>
      <c r="T51" s="48" t="e">
        <f t="shared" si="18"/>
        <v>#VALUE!</v>
      </c>
      <c r="U51" s="48" t="e">
        <f t="shared" si="18"/>
        <v>#VALUE!</v>
      </c>
      <c r="V51" s="48" t="e">
        <f t="shared" si="18"/>
        <v>#VALUE!</v>
      </c>
      <c r="W51" s="48" t="e">
        <f t="shared" si="18"/>
        <v>#VALUE!</v>
      </c>
      <c r="X51" s="48" t="e">
        <f t="shared" si="18"/>
        <v>#VALUE!</v>
      </c>
      <c r="Y51" s="48" t="e">
        <f t="shared" si="18"/>
        <v>#VALUE!</v>
      </c>
      <c r="Z51" s="48" t="e">
        <f t="shared" si="18"/>
        <v>#VALUE!</v>
      </c>
      <c r="AA51" s="48" t="e">
        <f t="shared" si="18"/>
        <v>#VALUE!</v>
      </c>
      <c r="AB51" s="48" t="e">
        <f t="shared" si="18"/>
        <v>#VALUE!</v>
      </c>
      <c r="AC51" s="48" t="e">
        <f t="shared" si="18"/>
        <v>#VALUE!</v>
      </c>
      <c r="AD51" s="48" t="e">
        <f t="shared" si="18"/>
        <v>#VALUE!</v>
      </c>
      <c r="AE51" s="48" t="e">
        <f t="shared" si="18"/>
        <v>#VALUE!</v>
      </c>
      <c r="AF51" s="48" t="e">
        <f t="shared" si="18"/>
        <v>#VALUE!</v>
      </c>
      <c r="AG51" s="48" t="e">
        <f t="shared" si="18"/>
        <v>#VALUE!</v>
      </c>
      <c r="AH51" s="49" t="s">
        <v>28</v>
      </c>
      <c r="AI51" s="47">
        <f>_xlfn.AGGREGATE(9,6,C51:AG51)</f>
        <v>0</v>
      </c>
      <c r="AJ51" s="37"/>
    </row>
    <row r="52" spans="2:38" hidden="1" x14ac:dyDescent="0.2">
      <c r="B52" s="44" t="s">
        <v>29</v>
      </c>
      <c r="C52" s="45" t="e">
        <f t="shared" ref="C52:AG52" si="19">IF(AND(DAY(C42)&gt;=8,DAY(C42)&lt;=14,C43="土"),1,0)</f>
        <v>#VALUE!</v>
      </c>
      <c r="D52" s="45" t="e">
        <f t="shared" si="19"/>
        <v>#VALUE!</v>
      </c>
      <c r="E52" s="45" t="e">
        <f t="shared" si="19"/>
        <v>#VALUE!</v>
      </c>
      <c r="F52" s="45" t="e">
        <f t="shared" si="19"/>
        <v>#VALUE!</v>
      </c>
      <c r="G52" s="45" t="e">
        <f t="shared" si="19"/>
        <v>#VALUE!</v>
      </c>
      <c r="H52" s="45" t="e">
        <f t="shared" si="19"/>
        <v>#VALUE!</v>
      </c>
      <c r="I52" s="45" t="e">
        <f t="shared" si="19"/>
        <v>#VALUE!</v>
      </c>
      <c r="J52" s="45" t="e">
        <f t="shared" si="19"/>
        <v>#VALUE!</v>
      </c>
      <c r="K52" s="45" t="e">
        <f t="shared" si="19"/>
        <v>#VALUE!</v>
      </c>
      <c r="L52" s="45" t="e">
        <f t="shared" si="19"/>
        <v>#VALUE!</v>
      </c>
      <c r="M52" s="45" t="e">
        <f t="shared" si="19"/>
        <v>#VALUE!</v>
      </c>
      <c r="N52" s="45" t="e">
        <f t="shared" si="19"/>
        <v>#VALUE!</v>
      </c>
      <c r="O52" s="45" t="e">
        <f t="shared" si="19"/>
        <v>#VALUE!</v>
      </c>
      <c r="P52" s="45" t="e">
        <f t="shared" si="19"/>
        <v>#VALUE!</v>
      </c>
      <c r="Q52" s="45" t="e">
        <f t="shared" si="19"/>
        <v>#VALUE!</v>
      </c>
      <c r="R52" s="45" t="e">
        <f t="shared" si="19"/>
        <v>#VALUE!</v>
      </c>
      <c r="S52" s="45" t="e">
        <f t="shared" si="19"/>
        <v>#VALUE!</v>
      </c>
      <c r="T52" s="45" t="e">
        <f t="shared" si="19"/>
        <v>#VALUE!</v>
      </c>
      <c r="U52" s="45" t="e">
        <f t="shared" si="19"/>
        <v>#VALUE!</v>
      </c>
      <c r="V52" s="45" t="e">
        <f t="shared" si="19"/>
        <v>#VALUE!</v>
      </c>
      <c r="W52" s="45" t="e">
        <f t="shared" si="19"/>
        <v>#VALUE!</v>
      </c>
      <c r="X52" s="45" t="e">
        <f t="shared" si="19"/>
        <v>#VALUE!</v>
      </c>
      <c r="Y52" s="45" t="e">
        <f t="shared" si="19"/>
        <v>#VALUE!</v>
      </c>
      <c r="Z52" s="45" t="e">
        <f t="shared" si="19"/>
        <v>#VALUE!</v>
      </c>
      <c r="AA52" s="45" t="e">
        <f t="shared" si="19"/>
        <v>#VALUE!</v>
      </c>
      <c r="AB52" s="45" t="e">
        <f t="shared" si="19"/>
        <v>#VALUE!</v>
      </c>
      <c r="AC52" s="45" t="e">
        <f t="shared" si="19"/>
        <v>#VALUE!</v>
      </c>
      <c r="AD52" s="45" t="e">
        <f t="shared" si="19"/>
        <v>#VALUE!</v>
      </c>
      <c r="AE52" s="45" t="e">
        <f t="shared" si="19"/>
        <v>#VALUE!</v>
      </c>
      <c r="AF52" s="45" t="e">
        <f t="shared" si="19"/>
        <v>#VALUE!</v>
      </c>
      <c r="AG52" s="45" t="e">
        <f t="shared" si="19"/>
        <v>#VALUE!</v>
      </c>
      <c r="AH52" s="46" t="s">
        <v>26</v>
      </c>
      <c r="AI52" s="47">
        <f>_xlfn.AGGREGATE(9,6,C52:AG52)</f>
        <v>0</v>
      </c>
      <c r="AJ52" s="37"/>
    </row>
    <row r="53" spans="2:38" hidden="1" x14ac:dyDescent="0.2">
      <c r="B53" s="44" t="s">
        <v>30</v>
      </c>
      <c r="C53" s="48" t="e">
        <f t="shared" ref="C53:AG53" si="20">IF(AND(DAY(C42)&gt;=8,DAY(C42)&lt;=14,C43="土",OR(C48="休",C48="雨")),1,0)</f>
        <v>#VALUE!</v>
      </c>
      <c r="D53" s="48" t="e">
        <f t="shared" si="20"/>
        <v>#VALUE!</v>
      </c>
      <c r="E53" s="48" t="e">
        <f t="shared" si="20"/>
        <v>#VALUE!</v>
      </c>
      <c r="F53" s="48" t="e">
        <f t="shared" si="20"/>
        <v>#VALUE!</v>
      </c>
      <c r="G53" s="48" t="e">
        <f t="shared" si="20"/>
        <v>#VALUE!</v>
      </c>
      <c r="H53" s="48" t="e">
        <f t="shared" si="20"/>
        <v>#VALUE!</v>
      </c>
      <c r="I53" s="48" t="e">
        <f t="shared" si="20"/>
        <v>#VALUE!</v>
      </c>
      <c r="J53" s="48" t="e">
        <f t="shared" si="20"/>
        <v>#VALUE!</v>
      </c>
      <c r="K53" s="48" t="e">
        <f t="shared" si="20"/>
        <v>#VALUE!</v>
      </c>
      <c r="L53" s="48" t="e">
        <f t="shared" si="20"/>
        <v>#VALUE!</v>
      </c>
      <c r="M53" s="48" t="e">
        <f t="shared" si="20"/>
        <v>#VALUE!</v>
      </c>
      <c r="N53" s="48" t="e">
        <f t="shared" si="20"/>
        <v>#VALUE!</v>
      </c>
      <c r="O53" s="48" t="e">
        <f t="shared" si="20"/>
        <v>#VALUE!</v>
      </c>
      <c r="P53" s="48" t="e">
        <f t="shared" si="20"/>
        <v>#VALUE!</v>
      </c>
      <c r="Q53" s="48" t="e">
        <f t="shared" si="20"/>
        <v>#VALUE!</v>
      </c>
      <c r="R53" s="48" t="e">
        <f t="shared" si="20"/>
        <v>#VALUE!</v>
      </c>
      <c r="S53" s="48" t="e">
        <f t="shared" si="20"/>
        <v>#VALUE!</v>
      </c>
      <c r="T53" s="48" t="e">
        <f t="shared" si="20"/>
        <v>#VALUE!</v>
      </c>
      <c r="U53" s="48" t="e">
        <f t="shared" si="20"/>
        <v>#VALUE!</v>
      </c>
      <c r="V53" s="48" t="e">
        <f t="shared" si="20"/>
        <v>#VALUE!</v>
      </c>
      <c r="W53" s="48" t="e">
        <f t="shared" si="20"/>
        <v>#VALUE!</v>
      </c>
      <c r="X53" s="48" t="e">
        <f t="shared" si="20"/>
        <v>#VALUE!</v>
      </c>
      <c r="Y53" s="48" t="e">
        <f t="shared" si="20"/>
        <v>#VALUE!</v>
      </c>
      <c r="Z53" s="48" t="e">
        <f t="shared" si="20"/>
        <v>#VALUE!</v>
      </c>
      <c r="AA53" s="48" t="e">
        <f t="shared" si="20"/>
        <v>#VALUE!</v>
      </c>
      <c r="AB53" s="48" t="e">
        <f t="shared" si="20"/>
        <v>#VALUE!</v>
      </c>
      <c r="AC53" s="48" t="e">
        <f t="shared" si="20"/>
        <v>#VALUE!</v>
      </c>
      <c r="AD53" s="48" t="e">
        <f t="shared" si="20"/>
        <v>#VALUE!</v>
      </c>
      <c r="AE53" s="48" t="e">
        <f t="shared" si="20"/>
        <v>#VALUE!</v>
      </c>
      <c r="AF53" s="48" t="e">
        <f t="shared" si="20"/>
        <v>#VALUE!</v>
      </c>
      <c r="AG53" s="48" t="e">
        <f t="shared" si="20"/>
        <v>#VALUE!</v>
      </c>
      <c r="AH53" s="49" t="s">
        <v>28</v>
      </c>
      <c r="AI53" s="47">
        <f>_xlfn.AGGREGATE(9,6,C53:AG53)</f>
        <v>0</v>
      </c>
      <c r="AJ53" s="37"/>
    </row>
    <row r="54" spans="2:38" s="34" customFormat="1" x14ac:dyDescent="0.2">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I54" s="58"/>
      <c r="AL54" s="57"/>
    </row>
    <row r="55" spans="2:38" hidden="1" x14ac:dyDescent="0.2">
      <c r="C55" s="2" t="e">
        <f>YEAR(C58)</f>
        <v>#VALUE!</v>
      </c>
      <c r="D55" s="2" t="e">
        <f>MONTH(C58)</f>
        <v>#VALUE!</v>
      </c>
    </row>
    <row r="56" spans="2:38" x14ac:dyDescent="0.2">
      <c r="B56" s="7" t="s">
        <v>16</v>
      </c>
      <c r="C56" s="96" t="e">
        <f>C58</f>
        <v>#VALUE!</v>
      </c>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row>
    <row r="57" spans="2:38" hidden="1" x14ac:dyDescent="0.2">
      <c r="B57" s="51"/>
      <c r="C57" s="30" t="e">
        <f>DATE($C55,$D55,1)</f>
        <v>#VALUE!</v>
      </c>
      <c r="D57" s="30" t="e">
        <f t="shared" ref="D57:AG57" si="21">C57+1</f>
        <v>#VALUE!</v>
      </c>
      <c r="E57" s="30" t="e">
        <f t="shared" si="21"/>
        <v>#VALUE!</v>
      </c>
      <c r="F57" s="30" t="e">
        <f t="shared" si="21"/>
        <v>#VALUE!</v>
      </c>
      <c r="G57" s="30" t="e">
        <f t="shared" si="21"/>
        <v>#VALUE!</v>
      </c>
      <c r="H57" s="30" t="e">
        <f t="shared" si="21"/>
        <v>#VALUE!</v>
      </c>
      <c r="I57" s="30" t="e">
        <f t="shared" si="21"/>
        <v>#VALUE!</v>
      </c>
      <c r="J57" s="30" t="e">
        <f t="shared" si="21"/>
        <v>#VALUE!</v>
      </c>
      <c r="K57" s="30" t="e">
        <f t="shared" si="21"/>
        <v>#VALUE!</v>
      </c>
      <c r="L57" s="30" t="e">
        <f t="shared" si="21"/>
        <v>#VALUE!</v>
      </c>
      <c r="M57" s="30" t="e">
        <f t="shared" si="21"/>
        <v>#VALUE!</v>
      </c>
      <c r="N57" s="30" t="e">
        <f t="shared" si="21"/>
        <v>#VALUE!</v>
      </c>
      <c r="O57" s="30" t="e">
        <f t="shared" si="21"/>
        <v>#VALUE!</v>
      </c>
      <c r="P57" s="30" t="e">
        <f t="shared" si="21"/>
        <v>#VALUE!</v>
      </c>
      <c r="Q57" s="30" t="e">
        <f t="shared" si="21"/>
        <v>#VALUE!</v>
      </c>
      <c r="R57" s="30" t="e">
        <f t="shared" si="21"/>
        <v>#VALUE!</v>
      </c>
      <c r="S57" s="30" t="e">
        <f t="shared" si="21"/>
        <v>#VALUE!</v>
      </c>
      <c r="T57" s="30" t="e">
        <f t="shared" si="21"/>
        <v>#VALUE!</v>
      </c>
      <c r="U57" s="30" t="e">
        <f t="shared" si="21"/>
        <v>#VALUE!</v>
      </c>
      <c r="V57" s="30" t="e">
        <f t="shared" si="21"/>
        <v>#VALUE!</v>
      </c>
      <c r="W57" s="30" t="e">
        <f t="shared" si="21"/>
        <v>#VALUE!</v>
      </c>
      <c r="X57" s="30" t="e">
        <f t="shared" si="21"/>
        <v>#VALUE!</v>
      </c>
      <c r="Y57" s="30" t="e">
        <f t="shared" si="21"/>
        <v>#VALUE!</v>
      </c>
      <c r="Z57" s="30" t="e">
        <f t="shared" si="21"/>
        <v>#VALUE!</v>
      </c>
      <c r="AA57" s="30" t="e">
        <f t="shared" si="21"/>
        <v>#VALUE!</v>
      </c>
      <c r="AB57" s="30" t="e">
        <f t="shared" si="21"/>
        <v>#VALUE!</v>
      </c>
      <c r="AC57" s="30" t="e">
        <f t="shared" si="21"/>
        <v>#VALUE!</v>
      </c>
      <c r="AD57" s="30" t="e">
        <f t="shared" si="21"/>
        <v>#VALUE!</v>
      </c>
      <c r="AE57" s="30" t="e">
        <f t="shared" si="21"/>
        <v>#VALUE!</v>
      </c>
      <c r="AF57" s="30" t="e">
        <f t="shared" si="21"/>
        <v>#VALUE!</v>
      </c>
      <c r="AG57" s="30" t="e">
        <f t="shared" si="21"/>
        <v>#VALUE!</v>
      </c>
      <c r="AH57" s="52"/>
      <c r="AI57" s="53"/>
    </row>
    <row r="58" spans="2:38" x14ac:dyDescent="0.2">
      <c r="B58" s="54" t="s">
        <v>17</v>
      </c>
      <c r="C58" s="55" t="e">
        <f>IF(EDATE(C41,1)&gt;$G$5,"",EDATE(C41,1))</f>
        <v>#VALUE!</v>
      </c>
      <c r="D58" s="30" t="e">
        <f t="shared" ref="D58:AG58" si="22">IF(D57&gt;$G$5,"",IF(C58=EOMONTH(DATE($C55,$D55,1),0),"",IF(C58="","",C58+1)))</f>
        <v>#VALUE!</v>
      </c>
      <c r="E58" s="30" t="e">
        <f t="shared" si="22"/>
        <v>#VALUE!</v>
      </c>
      <c r="F58" s="30" t="e">
        <f t="shared" si="22"/>
        <v>#VALUE!</v>
      </c>
      <c r="G58" s="30" t="e">
        <f t="shared" si="22"/>
        <v>#VALUE!</v>
      </c>
      <c r="H58" s="30" t="e">
        <f t="shared" si="22"/>
        <v>#VALUE!</v>
      </c>
      <c r="I58" s="30" t="e">
        <f t="shared" si="22"/>
        <v>#VALUE!</v>
      </c>
      <c r="J58" s="30" t="e">
        <f t="shared" si="22"/>
        <v>#VALUE!</v>
      </c>
      <c r="K58" s="30" t="e">
        <f t="shared" si="22"/>
        <v>#VALUE!</v>
      </c>
      <c r="L58" s="30" t="e">
        <f t="shared" si="22"/>
        <v>#VALUE!</v>
      </c>
      <c r="M58" s="30" t="e">
        <f t="shared" si="22"/>
        <v>#VALUE!</v>
      </c>
      <c r="N58" s="30" t="e">
        <f t="shared" si="22"/>
        <v>#VALUE!</v>
      </c>
      <c r="O58" s="30" t="e">
        <f t="shared" si="22"/>
        <v>#VALUE!</v>
      </c>
      <c r="P58" s="30" t="e">
        <f t="shared" si="22"/>
        <v>#VALUE!</v>
      </c>
      <c r="Q58" s="30" t="e">
        <f t="shared" si="22"/>
        <v>#VALUE!</v>
      </c>
      <c r="R58" s="30" t="e">
        <f t="shared" si="22"/>
        <v>#VALUE!</v>
      </c>
      <c r="S58" s="30" t="e">
        <f t="shared" si="22"/>
        <v>#VALUE!</v>
      </c>
      <c r="T58" s="30" t="e">
        <f t="shared" si="22"/>
        <v>#VALUE!</v>
      </c>
      <c r="U58" s="30" t="e">
        <f t="shared" si="22"/>
        <v>#VALUE!</v>
      </c>
      <c r="V58" s="30" t="e">
        <f t="shared" si="22"/>
        <v>#VALUE!</v>
      </c>
      <c r="W58" s="30" t="e">
        <f t="shared" si="22"/>
        <v>#VALUE!</v>
      </c>
      <c r="X58" s="30" t="e">
        <f t="shared" si="22"/>
        <v>#VALUE!</v>
      </c>
      <c r="Y58" s="30" t="e">
        <f t="shared" si="22"/>
        <v>#VALUE!</v>
      </c>
      <c r="Z58" s="30" t="e">
        <f t="shared" si="22"/>
        <v>#VALUE!</v>
      </c>
      <c r="AA58" s="30" t="e">
        <f t="shared" si="22"/>
        <v>#VALUE!</v>
      </c>
      <c r="AB58" s="30" t="e">
        <f t="shared" si="22"/>
        <v>#VALUE!</v>
      </c>
      <c r="AC58" s="30" t="e">
        <f t="shared" si="22"/>
        <v>#VALUE!</v>
      </c>
      <c r="AD58" s="30" t="e">
        <f t="shared" si="22"/>
        <v>#VALUE!</v>
      </c>
      <c r="AE58" s="30" t="e">
        <f t="shared" si="22"/>
        <v>#VALUE!</v>
      </c>
      <c r="AF58" s="30" t="e">
        <f t="shared" si="22"/>
        <v>#VALUE!</v>
      </c>
      <c r="AG58" s="30" t="e">
        <f t="shared" si="22"/>
        <v>#VALUE!</v>
      </c>
      <c r="AH58" s="31" t="s">
        <v>18</v>
      </c>
      <c r="AI58" s="32">
        <f>+COUNTIFS(C59:AG59,"土",C60:AG60,"")+COUNTIFS(C59:AG59,"日",C60:AG60,"")</f>
        <v>0</v>
      </c>
    </row>
    <row r="59" spans="2:38" s="34" customFormat="1" x14ac:dyDescent="0.2">
      <c r="B59" s="56" t="s">
        <v>19</v>
      </c>
      <c r="C59" s="33" t="str">
        <f t="shared" ref="C59:AG59" si="23">IFERROR(TEXT(WEEKDAY(+C58),"aaa"),"")</f>
        <v/>
      </c>
      <c r="D59" s="33" t="str">
        <f t="shared" si="23"/>
        <v/>
      </c>
      <c r="E59" s="33" t="str">
        <f t="shared" si="23"/>
        <v/>
      </c>
      <c r="F59" s="33" t="str">
        <f t="shared" si="23"/>
        <v/>
      </c>
      <c r="G59" s="33" t="str">
        <f t="shared" si="23"/>
        <v/>
      </c>
      <c r="H59" s="33" t="str">
        <f t="shared" si="23"/>
        <v/>
      </c>
      <c r="I59" s="33" t="str">
        <f t="shared" si="23"/>
        <v/>
      </c>
      <c r="J59" s="33" t="str">
        <f t="shared" si="23"/>
        <v/>
      </c>
      <c r="K59" s="33" t="str">
        <f t="shared" si="23"/>
        <v/>
      </c>
      <c r="L59" s="33" t="str">
        <f t="shared" si="23"/>
        <v/>
      </c>
      <c r="M59" s="33" t="str">
        <f t="shared" si="23"/>
        <v/>
      </c>
      <c r="N59" s="33" t="str">
        <f t="shared" si="23"/>
        <v/>
      </c>
      <c r="O59" s="33" t="str">
        <f t="shared" si="23"/>
        <v/>
      </c>
      <c r="P59" s="33" t="str">
        <f t="shared" si="23"/>
        <v/>
      </c>
      <c r="Q59" s="33" t="str">
        <f t="shared" si="23"/>
        <v/>
      </c>
      <c r="R59" s="33" t="str">
        <f t="shared" si="23"/>
        <v/>
      </c>
      <c r="S59" s="33" t="str">
        <f t="shared" si="23"/>
        <v/>
      </c>
      <c r="T59" s="33" t="str">
        <f t="shared" si="23"/>
        <v/>
      </c>
      <c r="U59" s="33" t="str">
        <f t="shared" si="23"/>
        <v/>
      </c>
      <c r="V59" s="33" t="str">
        <f t="shared" si="23"/>
        <v/>
      </c>
      <c r="W59" s="33" t="str">
        <f t="shared" si="23"/>
        <v/>
      </c>
      <c r="X59" s="33" t="str">
        <f t="shared" si="23"/>
        <v/>
      </c>
      <c r="Y59" s="33" t="str">
        <f t="shared" si="23"/>
        <v/>
      </c>
      <c r="Z59" s="33" t="str">
        <f t="shared" si="23"/>
        <v/>
      </c>
      <c r="AA59" s="33" t="str">
        <f t="shared" si="23"/>
        <v/>
      </c>
      <c r="AB59" s="33" t="str">
        <f t="shared" si="23"/>
        <v/>
      </c>
      <c r="AC59" s="33" t="str">
        <f t="shared" si="23"/>
        <v/>
      </c>
      <c r="AD59" s="33" t="str">
        <f t="shared" si="23"/>
        <v/>
      </c>
      <c r="AE59" s="33" t="str">
        <f t="shared" si="23"/>
        <v/>
      </c>
      <c r="AF59" s="33" t="str">
        <f t="shared" si="23"/>
        <v/>
      </c>
      <c r="AG59" s="33" t="str">
        <f t="shared" si="23"/>
        <v/>
      </c>
      <c r="AH59" s="31" t="s">
        <v>20</v>
      </c>
      <c r="AI59" s="32">
        <f>+COUNTIF(C60:AG60,"夏休")+COUNTIF(C60:AG60,"冬休")+COUNTIF(C60:AG60,"中止")</f>
        <v>0</v>
      </c>
      <c r="AL59" s="57"/>
    </row>
    <row r="60" spans="2:38" s="34" customFormat="1" ht="13.5" customHeight="1" x14ac:dyDescent="0.2">
      <c r="B60" s="84" t="s">
        <v>20</v>
      </c>
      <c r="C60" s="85"/>
      <c r="D60" s="86"/>
      <c r="E60" s="86"/>
      <c r="F60" s="86"/>
      <c r="G60" s="86"/>
      <c r="H60" s="86"/>
      <c r="I60" s="86"/>
      <c r="J60" s="86"/>
      <c r="K60" s="86"/>
      <c r="L60" s="86"/>
      <c r="M60" s="86"/>
      <c r="N60" s="86"/>
      <c r="O60" s="86"/>
      <c r="P60" s="86"/>
      <c r="Q60" s="86"/>
      <c r="R60" s="86"/>
      <c r="S60" s="86"/>
      <c r="T60" s="86"/>
      <c r="U60" s="86"/>
      <c r="V60" s="86"/>
      <c r="W60" s="86"/>
      <c r="X60" s="86"/>
      <c r="Y60" s="86"/>
      <c r="Z60" s="86"/>
      <c r="AA60" s="86"/>
      <c r="AB60" s="86"/>
      <c r="AC60" s="86"/>
      <c r="AD60" s="86"/>
      <c r="AE60" s="86"/>
      <c r="AF60" s="86"/>
      <c r="AG60" s="87"/>
      <c r="AH60" s="35" t="s">
        <v>1</v>
      </c>
      <c r="AI60" s="36">
        <f>COUNT(C58:AG58)-AI59</f>
        <v>0</v>
      </c>
      <c r="AL60" s="57"/>
    </row>
    <row r="61" spans="2:38" s="34" customFormat="1" ht="13.5" customHeight="1" x14ac:dyDescent="0.2">
      <c r="B61" s="84"/>
      <c r="C61" s="85"/>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7"/>
      <c r="AH61" s="35" t="s">
        <v>21</v>
      </c>
      <c r="AI61" s="36">
        <f>+COUNTIF(C62:AG63,"休")</f>
        <v>0</v>
      </c>
      <c r="AJ61" s="37" t="e">
        <f>IF(AI62&gt;0.285,"",IF(AI61&lt;AI58,"←計画日数が足りません",""))</f>
        <v>#DIV/0!</v>
      </c>
      <c r="AL61" s="57"/>
    </row>
    <row r="62" spans="2:38" s="34" customFormat="1" ht="13.5" customHeight="1" x14ac:dyDescent="0.2">
      <c r="B62" s="88" t="s">
        <v>7</v>
      </c>
      <c r="C62" s="89"/>
      <c r="D62" s="90"/>
      <c r="E62" s="90"/>
      <c r="F62" s="90"/>
      <c r="G62" s="90"/>
      <c r="H62" s="98"/>
      <c r="I62" s="90"/>
      <c r="J62" s="90"/>
      <c r="K62" s="90"/>
      <c r="L62" s="90"/>
      <c r="M62" s="90"/>
      <c r="N62" s="90"/>
      <c r="O62" s="98"/>
      <c r="P62" s="90"/>
      <c r="Q62" s="90"/>
      <c r="R62" s="90"/>
      <c r="S62" s="90"/>
      <c r="T62" s="90"/>
      <c r="U62" s="90"/>
      <c r="V62" s="98"/>
      <c r="W62" s="90"/>
      <c r="X62" s="90"/>
      <c r="Y62" s="90"/>
      <c r="Z62" s="90"/>
      <c r="AA62" s="90"/>
      <c r="AB62" s="90"/>
      <c r="AC62" s="98"/>
      <c r="AD62" s="90"/>
      <c r="AE62" s="90"/>
      <c r="AF62" s="90"/>
      <c r="AG62" s="91"/>
      <c r="AH62" s="35" t="s">
        <v>22</v>
      </c>
      <c r="AI62" s="38" t="e">
        <f>+AI61/AI60</f>
        <v>#DIV/0!</v>
      </c>
      <c r="AL62" s="57"/>
    </row>
    <row r="63" spans="2:38" s="34" customFormat="1" x14ac:dyDescent="0.2">
      <c r="B63" s="88"/>
      <c r="C63" s="89"/>
      <c r="D63" s="90"/>
      <c r="E63" s="90"/>
      <c r="F63" s="90"/>
      <c r="G63" s="90"/>
      <c r="H63" s="98"/>
      <c r="I63" s="90"/>
      <c r="J63" s="90"/>
      <c r="K63" s="90"/>
      <c r="L63" s="90"/>
      <c r="M63" s="90"/>
      <c r="N63" s="90"/>
      <c r="O63" s="98"/>
      <c r="P63" s="90"/>
      <c r="Q63" s="90"/>
      <c r="R63" s="90"/>
      <c r="S63" s="90"/>
      <c r="T63" s="90"/>
      <c r="U63" s="90"/>
      <c r="V63" s="98"/>
      <c r="W63" s="90"/>
      <c r="X63" s="90"/>
      <c r="Y63" s="90"/>
      <c r="Z63" s="90"/>
      <c r="AA63" s="90"/>
      <c r="AB63" s="90"/>
      <c r="AC63" s="98"/>
      <c r="AD63" s="90"/>
      <c r="AE63" s="90"/>
      <c r="AF63" s="90"/>
      <c r="AG63" s="91"/>
      <c r="AH63" s="35" t="s">
        <v>2</v>
      </c>
      <c r="AI63" s="36">
        <f>+COUNTA(C64:AG65)</f>
        <v>0</v>
      </c>
      <c r="AL63" s="57"/>
    </row>
    <row r="64" spans="2:38" s="34" customFormat="1" x14ac:dyDescent="0.2">
      <c r="B64" s="92" t="s">
        <v>11</v>
      </c>
      <c r="C64" s="93"/>
      <c r="D64" s="94"/>
      <c r="E64" s="94"/>
      <c r="F64" s="94"/>
      <c r="G64" s="94"/>
      <c r="H64" s="100"/>
      <c r="I64" s="94"/>
      <c r="J64" s="94"/>
      <c r="K64" s="94"/>
      <c r="L64" s="94"/>
      <c r="M64" s="94"/>
      <c r="N64" s="94"/>
      <c r="O64" s="100"/>
      <c r="P64" s="94"/>
      <c r="Q64" s="94"/>
      <c r="R64" s="94"/>
      <c r="S64" s="94"/>
      <c r="T64" s="94"/>
      <c r="U64" s="94"/>
      <c r="V64" s="100"/>
      <c r="W64" s="94"/>
      <c r="X64" s="94"/>
      <c r="Y64" s="94"/>
      <c r="Z64" s="94"/>
      <c r="AA64" s="94"/>
      <c r="AB64" s="94"/>
      <c r="AC64" s="100"/>
      <c r="AD64" s="94"/>
      <c r="AE64" s="94"/>
      <c r="AF64" s="94"/>
      <c r="AG64" s="95"/>
      <c r="AH64" s="39" t="s">
        <v>23</v>
      </c>
      <c r="AI64" s="40" t="e">
        <f>+AI63/AI60</f>
        <v>#DIV/0!</v>
      </c>
      <c r="AL64" s="22">
        <f>+COUNTIF(C62:AG63,"休")</f>
        <v>0</v>
      </c>
    </row>
    <row r="65" spans="2:38" s="34" customFormat="1" x14ac:dyDescent="0.2">
      <c r="B65" s="92"/>
      <c r="C65" s="93"/>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5"/>
      <c r="AH65" s="41" t="s">
        <v>24</v>
      </c>
      <c r="AI65" s="42" t="str">
        <f>IF(7&gt;AI60,"対象外",IF(AI63&gt;=AI58,"OK","NG"))</f>
        <v>対象外</v>
      </c>
      <c r="AJ65" s="37" t="str">
        <f>IF(AI65="対象外","←７日間に満たない期間は達成判定の対象外",IF(AI65="NG","←月単位未達成","←月単位達成"))</f>
        <v>←７日間に満たない期間は達成判定の対象外</v>
      </c>
      <c r="AL65" s="43" t="str">
        <f>IF(7&gt;AI60,"対象外",IF(AL64&gt;=AI58,"OK","NG"))</f>
        <v>対象外</v>
      </c>
    </row>
    <row r="66" spans="2:38" ht="13.5" hidden="1" customHeight="1" x14ac:dyDescent="0.2">
      <c r="B66" s="44" t="s">
        <v>25</v>
      </c>
      <c r="C66" s="45" t="e">
        <f t="shared" ref="C66:AG66" si="24">IF(AND(DAY(C58)&gt;=22,DAY(C58)&lt;=28,C59="土"),1,0)</f>
        <v>#VALUE!</v>
      </c>
      <c r="D66" s="45" t="e">
        <f t="shared" si="24"/>
        <v>#VALUE!</v>
      </c>
      <c r="E66" s="45" t="e">
        <f t="shared" si="24"/>
        <v>#VALUE!</v>
      </c>
      <c r="F66" s="45" t="e">
        <f t="shared" si="24"/>
        <v>#VALUE!</v>
      </c>
      <c r="G66" s="45" t="e">
        <f t="shared" si="24"/>
        <v>#VALUE!</v>
      </c>
      <c r="H66" s="45" t="e">
        <f t="shared" si="24"/>
        <v>#VALUE!</v>
      </c>
      <c r="I66" s="45" t="e">
        <f t="shared" si="24"/>
        <v>#VALUE!</v>
      </c>
      <c r="J66" s="45" t="e">
        <f t="shared" si="24"/>
        <v>#VALUE!</v>
      </c>
      <c r="K66" s="45" t="e">
        <f t="shared" si="24"/>
        <v>#VALUE!</v>
      </c>
      <c r="L66" s="45" t="e">
        <f t="shared" si="24"/>
        <v>#VALUE!</v>
      </c>
      <c r="M66" s="45" t="e">
        <f t="shared" si="24"/>
        <v>#VALUE!</v>
      </c>
      <c r="N66" s="45" t="e">
        <f t="shared" si="24"/>
        <v>#VALUE!</v>
      </c>
      <c r="O66" s="45" t="e">
        <f t="shared" si="24"/>
        <v>#VALUE!</v>
      </c>
      <c r="P66" s="45" t="e">
        <f t="shared" si="24"/>
        <v>#VALUE!</v>
      </c>
      <c r="Q66" s="45" t="e">
        <f t="shared" si="24"/>
        <v>#VALUE!</v>
      </c>
      <c r="R66" s="45" t="e">
        <f t="shared" si="24"/>
        <v>#VALUE!</v>
      </c>
      <c r="S66" s="45" t="e">
        <f t="shared" si="24"/>
        <v>#VALUE!</v>
      </c>
      <c r="T66" s="45" t="e">
        <f t="shared" si="24"/>
        <v>#VALUE!</v>
      </c>
      <c r="U66" s="45" t="e">
        <f t="shared" si="24"/>
        <v>#VALUE!</v>
      </c>
      <c r="V66" s="45" t="e">
        <f t="shared" si="24"/>
        <v>#VALUE!</v>
      </c>
      <c r="W66" s="45" t="e">
        <f t="shared" si="24"/>
        <v>#VALUE!</v>
      </c>
      <c r="X66" s="45" t="e">
        <f t="shared" si="24"/>
        <v>#VALUE!</v>
      </c>
      <c r="Y66" s="45" t="e">
        <f t="shared" si="24"/>
        <v>#VALUE!</v>
      </c>
      <c r="Z66" s="45" t="e">
        <f t="shared" si="24"/>
        <v>#VALUE!</v>
      </c>
      <c r="AA66" s="45" t="e">
        <f t="shared" si="24"/>
        <v>#VALUE!</v>
      </c>
      <c r="AB66" s="45" t="e">
        <f t="shared" si="24"/>
        <v>#VALUE!</v>
      </c>
      <c r="AC66" s="45" t="e">
        <f t="shared" si="24"/>
        <v>#VALUE!</v>
      </c>
      <c r="AD66" s="45" t="e">
        <f t="shared" si="24"/>
        <v>#VALUE!</v>
      </c>
      <c r="AE66" s="45" t="e">
        <f t="shared" si="24"/>
        <v>#VALUE!</v>
      </c>
      <c r="AF66" s="45" t="e">
        <f t="shared" si="24"/>
        <v>#VALUE!</v>
      </c>
      <c r="AG66" s="45" t="e">
        <f t="shared" si="24"/>
        <v>#VALUE!</v>
      </c>
      <c r="AH66" s="46" t="s">
        <v>26</v>
      </c>
      <c r="AI66" s="47">
        <f>_xlfn.AGGREGATE(9,6,C66:AG66)</f>
        <v>0</v>
      </c>
      <c r="AJ66" s="37"/>
    </row>
    <row r="67" spans="2:38" ht="13.5" hidden="1" customHeight="1" x14ac:dyDescent="0.2">
      <c r="B67" s="44" t="s">
        <v>27</v>
      </c>
      <c r="C67" s="48" t="e">
        <f t="shared" ref="C67:AG67" si="25">IF(AND(DAY(C58)&gt;=22,DAY(C58)&lt;=28,C59="土",OR(C64="休",C64="雨")),1,0)</f>
        <v>#VALUE!</v>
      </c>
      <c r="D67" s="48" t="e">
        <f t="shared" si="25"/>
        <v>#VALUE!</v>
      </c>
      <c r="E67" s="48" t="e">
        <f t="shared" si="25"/>
        <v>#VALUE!</v>
      </c>
      <c r="F67" s="48" t="e">
        <f t="shared" si="25"/>
        <v>#VALUE!</v>
      </c>
      <c r="G67" s="48" t="e">
        <f t="shared" si="25"/>
        <v>#VALUE!</v>
      </c>
      <c r="H67" s="48" t="e">
        <f t="shared" si="25"/>
        <v>#VALUE!</v>
      </c>
      <c r="I67" s="48" t="e">
        <f t="shared" si="25"/>
        <v>#VALUE!</v>
      </c>
      <c r="J67" s="48" t="e">
        <f t="shared" si="25"/>
        <v>#VALUE!</v>
      </c>
      <c r="K67" s="48" t="e">
        <f t="shared" si="25"/>
        <v>#VALUE!</v>
      </c>
      <c r="L67" s="48" t="e">
        <f t="shared" si="25"/>
        <v>#VALUE!</v>
      </c>
      <c r="M67" s="48" t="e">
        <f t="shared" si="25"/>
        <v>#VALUE!</v>
      </c>
      <c r="N67" s="48" t="e">
        <f t="shared" si="25"/>
        <v>#VALUE!</v>
      </c>
      <c r="O67" s="48" t="e">
        <f t="shared" si="25"/>
        <v>#VALUE!</v>
      </c>
      <c r="P67" s="48" t="e">
        <f t="shared" si="25"/>
        <v>#VALUE!</v>
      </c>
      <c r="Q67" s="48" t="e">
        <f t="shared" si="25"/>
        <v>#VALUE!</v>
      </c>
      <c r="R67" s="48" t="e">
        <f t="shared" si="25"/>
        <v>#VALUE!</v>
      </c>
      <c r="S67" s="48" t="e">
        <f t="shared" si="25"/>
        <v>#VALUE!</v>
      </c>
      <c r="T67" s="48" t="e">
        <f t="shared" si="25"/>
        <v>#VALUE!</v>
      </c>
      <c r="U67" s="48" t="e">
        <f t="shared" si="25"/>
        <v>#VALUE!</v>
      </c>
      <c r="V67" s="48" t="e">
        <f t="shared" si="25"/>
        <v>#VALUE!</v>
      </c>
      <c r="W67" s="48" t="e">
        <f t="shared" si="25"/>
        <v>#VALUE!</v>
      </c>
      <c r="X67" s="48" t="e">
        <f t="shared" si="25"/>
        <v>#VALUE!</v>
      </c>
      <c r="Y67" s="48" t="e">
        <f t="shared" si="25"/>
        <v>#VALUE!</v>
      </c>
      <c r="Z67" s="48" t="e">
        <f t="shared" si="25"/>
        <v>#VALUE!</v>
      </c>
      <c r="AA67" s="48" t="e">
        <f t="shared" si="25"/>
        <v>#VALUE!</v>
      </c>
      <c r="AB67" s="48" t="e">
        <f t="shared" si="25"/>
        <v>#VALUE!</v>
      </c>
      <c r="AC67" s="48" t="e">
        <f t="shared" si="25"/>
        <v>#VALUE!</v>
      </c>
      <c r="AD67" s="48" t="e">
        <f t="shared" si="25"/>
        <v>#VALUE!</v>
      </c>
      <c r="AE67" s="48" t="e">
        <f t="shared" si="25"/>
        <v>#VALUE!</v>
      </c>
      <c r="AF67" s="48" t="e">
        <f t="shared" si="25"/>
        <v>#VALUE!</v>
      </c>
      <c r="AG67" s="48" t="e">
        <f t="shared" si="25"/>
        <v>#VALUE!</v>
      </c>
      <c r="AH67" s="49" t="s">
        <v>28</v>
      </c>
      <c r="AI67" s="47">
        <f>_xlfn.AGGREGATE(9,6,C67:AG67)</f>
        <v>0</v>
      </c>
      <c r="AJ67" s="37"/>
    </row>
    <row r="68" spans="2:38" hidden="1" x14ac:dyDescent="0.2">
      <c r="B68" s="44" t="s">
        <v>29</v>
      </c>
      <c r="C68" s="45" t="e">
        <f t="shared" ref="C68:AG68" si="26">IF(AND(DAY(C58)&gt;=8,DAY(C58)&lt;=14,C59="土"),1,0)</f>
        <v>#VALUE!</v>
      </c>
      <c r="D68" s="45" t="e">
        <f t="shared" si="26"/>
        <v>#VALUE!</v>
      </c>
      <c r="E68" s="45" t="e">
        <f t="shared" si="26"/>
        <v>#VALUE!</v>
      </c>
      <c r="F68" s="45" t="e">
        <f t="shared" si="26"/>
        <v>#VALUE!</v>
      </c>
      <c r="G68" s="45" t="e">
        <f t="shared" si="26"/>
        <v>#VALUE!</v>
      </c>
      <c r="H68" s="45" t="e">
        <f t="shared" si="26"/>
        <v>#VALUE!</v>
      </c>
      <c r="I68" s="45" t="e">
        <f t="shared" si="26"/>
        <v>#VALUE!</v>
      </c>
      <c r="J68" s="45" t="e">
        <f t="shared" si="26"/>
        <v>#VALUE!</v>
      </c>
      <c r="K68" s="45" t="e">
        <f t="shared" si="26"/>
        <v>#VALUE!</v>
      </c>
      <c r="L68" s="45" t="e">
        <f t="shared" si="26"/>
        <v>#VALUE!</v>
      </c>
      <c r="M68" s="45" t="e">
        <f t="shared" si="26"/>
        <v>#VALUE!</v>
      </c>
      <c r="N68" s="45" t="e">
        <f t="shared" si="26"/>
        <v>#VALUE!</v>
      </c>
      <c r="O68" s="45" t="e">
        <f t="shared" si="26"/>
        <v>#VALUE!</v>
      </c>
      <c r="P68" s="45" t="e">
        <f t="shared" si="26"/>
        <v>#VALUE!</v>
      </c>
      <c r="Q68" s="45" t="e">
        <f t="shared" si="26"/>
        <v>#VALUE!</v>
      </c>
      <c r="R68" s="45" t="e">
        <f t="shared" si="26"/>
        <v>#VALUE!</v>
      </c>
      <c r="S68" s="45" t="e">
        <f t="shared" si="26"/>
        <v>#VALUE!</v>
      </c>
      <c r="T68" s="45" t="e">
        <f t="shared" si="26"/>
        <v>#VALUE!</v>
      </c>
      <c r="U68" s="45" t="e">
        <f t="shared" si="26"/>
        <v>#VALUE!</v>
      </c>
      <c r="V68" s="45" t="e">
        <f t="shared" si="26"/>
        <v>#VALUE!</v>
      </c>
      <c r="W68" s="45" t="e">
        <f t="shared" si="26"/>
        <v>#VALUE!</v>
      </c>
      <c r="X68" s="45" t="e">
        <f t="shared" si="26"/>
        <v>#VALUE!</v>
      </c>
      <c r="Y68" s="45" t="e">
        <f t="shared" si="26"/>
        <v>#VALUE!</v>
      </c>
      <c r="Z68" s="45" t="e">
        <f t="shared" si="26"/>
        <v>#VALUE!</v>
      </c>
      <c r="AA68" s="45" t="e">
        <f t="shared" si="26"/>
        <v>#VALUE!</v>
      </c>
      <c r="AB68" s="45" t="e">
        <f t="shared" si="26"/>
        <v>#VALUE!</v>
      </c>
      <c r="AC68" s="45" t="e">
        <f t="shared" si="26"/>
        <v>#VALUE!</v>
      </c>
      <c r="AD68" s="45" t="e">
        <f t="shared" si="26"/>
        <v>#VALUE!</v>
      </c>
      <c r="AE68" s="45" t="e">
        <f t="shared" si="26"/>
        <v>#VALUE!</v>
      </c>
      <c r="AF68" s="45" t="e">
        <f t="shared" si="26"/>
        <v>#VALUE!</v>
      </c>
      <c r="AG68" s="45" t="e">
        <f t="shared" si="26"/>
        <v>#VALUE!</v>
      </c>
      <c r="AH68" s="46" t="s">
        <v>26</v>
      </c>
      <c r="AI68" s="47">
        <f>_xlfn.AGGREGATE(9,6,C68:AG68)</f>
        <v>0</v>
      </c>
      <c r="AJ68" s="37"/>
    </row>
    <row r="69" spans="2:38" hidden="1" x14ac:dyDescent="0.2">
      <c r="B69" s="44" t="s">
        <v>30</v>
      </c>
      <c r="C69" s="48" t="e">
        <f t="shared" ref="C69:AG69" si="27">IF(AND(DAY(C58)&gt;=8,DAY(C58)&lt;=14,C59="土",OR(C64="休",C64="雨")),1,0)</f>
        <v>#VALUE!</v>
      </c>
      <c r="D69" s="48" t="e">
        <f t="shared" si="27"/>
        <v>#VALUE!</v>
      </c>
      <c r="E69" s="48" t="e">
        <f t="shared" si="27"/>
        <v>#VALUE!</v>
      </c>
      <c r="F69" s="48" t="e">
        <f t="shared" si="27"/>
        <v>#VALUE!</v>
      </c>
      <c r="G69" s="48" t="e">
        <f t="shared" si="27"/>
        <v>#VALUE!</v>
      </c>
      <c r="H69" s="48" t="e">
        <f t="shared" si="27"/>
        <v>#VALUE!</v>
      </c>
      <c r="I69" s="48" t="e">
        <f t="shared" si="27"/>
        <v>#VALUE!</v>
      </c>
      <c r="J69" s="48" t="e">
        <f t="shared" si="27"/>
        <v>#VALUE!</v>
      </c>
      <c r="K69" s="48" t="e">
        <f t="shared" si="27"/>
        <v>#VALUE!</v>
      </c>
      <c r="L69" s="48" t="e">
        <f t="shared" si="27"/>
        <v>#VALUE!</v>
      </c>
      <c r="M69" s="48" t="e">
        <f t="shared" si="27"/>
        <v>#VALUE!</v>
      </c>
      <c r="N69" s="48" t="e">
        <f t="shared" si="27"/>
        <v>#VALUE!</v>
      </c>
      <c r="O69" s="48" t="e">
        <f t="shared" si="27"/>
        <v>#VALUE!</v>
      </c>
      <c r="P69" s="48" t="e">
        <f t="shared" si="27"/>
        <v>#VALUE!</v>
      </c>
      <c r="Q69" s="48" t="e">
        <f t="shared" si="27"/>
        <v>#VALUE!</v>
      </c>
      <c r="R69" s="48" t="e">
        <f t="shared" si="27"/>
        <v>#VALUE!</v>
      </c>
      <c r="S69" s="48" t="e">
        <f t="shared" si="27"/>
        <v>#VALUE!</v>
      </c>
      <c r="T69" s="48" t="e">
        <f t="shared" si="27"/>
        <v>#VALUE!</v>
      </c>
      <c r="U69" s="48" t="e">
        <f t="shared" si="27"/>
        <v>#VALUE!</v>
      </c>
      <c r="V69" s="48" t="e">
        <f t="shared" si="27"/>
        <v>#VALUE!</v>
      </c>
      <c r="W69" s="48" t="e">
        <f t="shared" si="27"/>
        <v>#VALUE!</v>
      </c>
      <c r="X69" s="48" t="e">
        <f t="shared" si="27"/>
        <v>#VALUE!</v>
      </c>
      <c r="Y69" s="48" t="e">
        <f t="shared" si="27"/>
        <v>#VALUE!</v>
      </c>
      <c r="Z69" s="48" t="e">
        <f t="shared" si="27"/>
        <v>#VALUE!</v>
      </c>
      <c r="AA69" s="48" t="e">
        <f t="shared" si="27"/>
        <v>#VALUE!</v>
      </c>
      <c r="AB69" s="48" t="e">
        <f t="shared" si="27"/>
        <v>#VALUE!</v>
      </c>
      <c r="AC69" s="48" t="e">
        <f t="shared" si="27"/>
        <v>#VALUE!</v>
      </c>
      <c r="AD69" s="48" t="e">
        <f t="shared" si="27"/>
        <v>#VALUE!</v>
      </c>
      <c r="AE69" s="48" t="e">
        <f t="shared" si="27"/>
        <v>#VALUE!</v>
      </c>
      <c r="AF69" s="48" t="e">
        <f t="shared" si="27"/>
        <v>#VALUE!</v>
      </c>
      <c r="AG69" s="48" t="e">
        <f t="shared" si="27"/>
        <v>#VALUE!</v>
      </c>
      <c r="AH69" s="49" t="s">
        <v>28</v>
      </c>
      <c r="AI69" s="47">
        <f>_xlfn.AGGREGATE(9,6,C69:AG69)</f>
        <v>0</v>
      </c>
      <c r="AJ69" s="37"/>
    </row>
    <row r="70" spans="2:38" s="34" customFormat="1" x14ac:dyDescent="0.2">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I70" s="58"/>
      <c r="AL70" s="57"/>
    </row>
    <row r="71" spans="2:38" hidden="1" x14ac:dyDescent="0.2">
      <c r="C71" s="2" t="e">
        <f>YEAR(C74)</f>
        <v>#VALUE!</v>
      </c>
      <c r="D71" s="2" t="e">
        <f>MONTH(C74)</f>
        <v>#VALUE!</v>
      </c>
    </row>
    <row r="72" spans="2:38" x14ac:dyDescent="0.2">
      <c r="B72" s="7" t="s">
        <v>16</v>
      </c>
      <c r="C72" s="96" t="e">
        <f>C74</f>
        <v>#VALUE!</v>
      </c>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row>
    <row r="73" spans="2:38" hidden="1" x14ac:dyDescent="0.2">
      <c r="B73" s="51"/>
      <c r="C73" s="30" t="e">
        <f>DATE($C71,$D71,1)</f>
        <v>#VALUE!</v>
      </c>
      <c r="D73" s="30" t="e">
        <f t="shared" ref="D73:AG73" si="28">C73+1</f>
        <v>#VALUE!</v>
      </c>
      <c r="E73" s="30" t="e">
        <f t="shared" si="28"/>
        <v>#VALUE!</v>
      </c>
      <c r="F73" s="30" t="e">
        <f t="shared" si="28"/>
        <v>#VALUE!</v>
      </c>
      <c r="G73" s="30" t="e">
        <f t="shared" si="28"/>
        <v>#VALUE!</v>
      </c>
      <c r="H73" s="30" t="e">
        <f t="shared" si="28"/>
        <v>#VALUE!</v>
      </c>
      <c r="I73" s="30" t="e">
        <f t="shared" si="28"/>
        <v>#VALUE!</v>
      </c>
      <c r="J73" s="30" t="e">
        <f t="shared" si="28"/>
        <v>#VALUE!</v>
      </c>
      <c r="K73" s="30" t="e">
        <f t="shared" si="28"/>
        <v>#VALUE!</v>
      </c>
      <c r="L73" s="30" t="e">
        <f t="shared" si="28"/>
        <v>#VALUE!</v>
      </c>
      <c r="M73" s="30" t="e">
        <f t="shared" si="28"/>
        <v>#VALUE!</v>
      </c>
      <c r="N73" s="30" t="e">
        <f t="shared" si="28"/>
        <v>#VALUE!</v>
      </c>
      <c r="O73" s="30" t="e">
        <f t="shared" si="28"/>
        <v>#VALUE!</v>
      </c>
      <c r="P73" s="30" t="e">
        <f t="shared" si="28"/>
        <v>#VALUE!</v>
      </c>
      <c r="Q73" s="30" t="e">
        <f t="shared" si="28"/>
        <v>#VALUE!</v>
      </c>
      <c r="R73" s="30" t="e">
        <f t="shared" si="28"/>
        <v>#VALUE!</v>
      </c>
      <c r="S73" s="30" t="e">
        <f t="shared" si="28"/>
        <v>#VALUE!</v>
      </c>
      <c r="T73" s="30" t="e">
        <f t="shared" si="28"/>
        <v>#VALUE!</v>
      </c>
      <c r="U73" s="30" t="e">
        <f t="shared" si="28"/>
        <v>#VALUE!</v>
      </c>
      <c r="V73" s="30" t="e">
        <f t="shared" si="28"/>
        <v>#VALUE!</v>
      </c>
      <c r="W73" s="30" t="e">
        <f t="shared" si="28"/>
        <v>#VALUE!</v>
      </c>
      <c r="X73" s="30" t="e">
        <f t="shared" si="28"/>
        <v>#VALUE!</v>
      </c>
      <c r="Y73" s="30" t="e">
        <f t="shared" si="28"/>
        <v>#VALUE!</v>
      </c>
      <c r="Z73" s="30" t="e">
        <f t="shared" si="28"/>
        <v>#VALUE!</v>
      </c>
      <c r="AA73" s="30" t="e">
        <f t="shared" si="28"/>
        <v>#VALUE!</v>
      </c>
      <c r="AB73" s="30" t="e">
        <f t="shared" si="28"/>
        <v>#VALUE!</v>
      </c>
      <c r="AC73" s="30" t="e">
        <f t="shared" si="28"/>
        <v>#VALUE!</v>
      </c>
      <c r="AD73" s="30" t="e">
        <f t="shared" si="28"/>
        <v>#VALUE!</v>
      </c>
      <c r="AE73" s="30" t="e">
        <f t="shared" si="28"/>
        <v>#VALUE!</v>
      </c>
      <c r="AF73" s="30" t="e">
        <f t="shared" si="28"/>
        <v>#VALUE!</v>
      </c>
      <c r="AG73" s="30" t="e">
        <f t="shared" si="28"/>
        <v>#VALUE!</v>
      </c>
      <c r="AH73" s="52"/>
      <c r="AI73" s="53"/>
    </row>
    <row r="74" spans="2:38" x14ac:dyDescent="0.2">
      <c r="B74" s="54" t="s">
        <v>17</v>
      </c>
      <c r="C74" s="55" t="e">
        <f>IF(EDATE(C57,1)&gt;$G$5,"",EDATE(C57,1))</f>
        <v>#VALUE!</v>
      </c>
      <c r="D74" s="30" t="e">
        <f t="shared" ref="D74:AG74" si="29">IF(D73&gt;$G$5,"",IF(C74=EOMONTH(DATE($C71,$D71,1),0),"",IF(C74="","",C74+1)))</f>
        <v>#VALUE!</v>
      </c>
      <c r="E74" s="30" t="e">
        <f t="shared" si="29"/>
        <v>#VALUE!</v>
      </c>
      <c r="F74" s="30" t="e">
        <f t="shared" si="29"/>
        <v>#VALUE!</v>
      </c>
      <c r="G74" s="30" t="e">
        <f t="shared" si="29"/>
        <v>#VALUE!</v>
      </c>
      <c r="H74" s="30" t="e">
        <f t="shared" si="29"/>
        <v>#VALUE!</v>
      </c>
      <c r="I74" s="30" t="e">
        <f t="shared" si="29"/>
        <v>#VALUE!</v>
      </c>
      <c r="J74" s="30" t="e">
        <f t="shared" si="29"/>
        <v>#VALUE!</v>
      </c>
      <c r="K74" s="30" t="e">
        <f t="shared" si="29"/>
        <v>#VALUE!</v>
      </c>
      <c r="L74" s="30" t="e">
        <f t="shared" si="29"/>
        <v>#VALUE!</v>
      </c>
      <c r="M74" s="30" t="e">
        <f t="shared" si="29"/>
        <v>#VALUE!</v>
      </c>
      <c r="N74" s="30" t="e">
        <f t="shared" si="29"/>
        <v>#VALUE!</v>
      </c>
      <c r="O74" s="30" t="e">
        <f t="shared" si="29"/>
        <v>#VALUE!</v>
      </c>
      <c r="P74" s="30" t="e">
        <f t="shared" si="29"/>
        <v>#VALUE!</v>
      </c>
      <c r="Q74" s="30" t="e">
        <f t="shared" si="29"/>
        <v>#VALUE!</v>
      </c>
      <c r="R74" s="30" t="e">
        <f t="shared" si="29"/>
        <v>#VALUE!</v>
      </c>
      <c r="S74" s="30" t="e">
        <f t="shared" si="29"/>
        <v>#VALUE!</v>
      </c>
      <c r="T74" s="30" t="e">
        <f t="shared" si="29"/>
        <v>#VALUE!</v>
      </c>
      <c r="U74" s="30" t="e">
        <f t="shared" si="29"/>
        <v>#VALUE!</v>
      </c>
      <c r="V74" s="30" t="e">
        <f t="shared" si="29"/>
        <v>#VALUE!</v>
      </c>
      <c r="W74" s="30" t="e">
        <f t="shared" si="29"/>
        <v>#VALUE!</v>
      </c>
      <c r="X74" s="30" t="e">
        <f t="shared" si="29"/>
        <v>#VALUE!</v>
      </c>
      <c r="Y74" s="30" t="e">
        <f t="shared" si="29"/>
        <v>#VALUE!</v>
      </c>
      <c r="Z74" s="30" t="e">
        <f t="shared" si="29"/>
        <v>#VALUE!</v>
      </c>
      <c r="AA74" s="30" t="e">
        <f t="shared" si="29"/>
        <v>#VALUE!</v>
      </c>
      <c r="AB74" s="30" t="e">
        <f t="shared" si="29"/>
        <v>#VALUE!</v>
      </c>
      <c r="AC74" s="30" t="e">
        <f t="shared" si="29"/>
        <v>#VALUE!</v>
      </c>
      <c r="AD74" s="30" t="e">
        <f t="shared" si="29"/>
        <v>#VALUE!</v>
      </c>
      <c r="AE74" s="30" t="e">
        <f t="shared" si="29"/>
        <v>#VALUE!</v>
      </c>
      <c r="AF74" s="30" t="e">
        <f t="shared" si="29"/>
        <v>#VALUE!</v>
      </c>
      <c r="AG74" s="30" t="e">
        <f t="shared" si="29"/>
        <v>#VALUE!</v>
      </c>
      <c r="AH74" s="31" t="s">
        <v>18</v>
      </c>
      <c r="AI74" s="32">
        <f>+COUNTIFS(C75:AG75,"土",C76:AG76,"")+COUNTIFS(C75:AG75,"日",C76:AG76,"")</f>
        <v>0</v>
      </c>
    </row>
    <row r="75" spans="2:38" s="34" customFormat="1" x14ac:dyDescent="0.2">
      <c r="B75" s="56" t="s">
        <v>19</v>
      </c>
      <c r="C75" s="33" t="str">
        <f t="shared" ref="C75:AG75" si="30">IFERROR(TEXT(WEEKDAY(+C74),"aaa"),"")</f>
        <v/>
      </c>
      <c r="D75" s="33" t="str">
        <f t="shared" si="30"/>
        <v/>
      </c>
      <c r="E75" s="33" t="str">
        <f t="shared" si="30"/>
        <v/>
      </c>
      <c r="F75" s="33" t="str">
        <f t="shared" si="30"/>
        <v/>
      </c>
      <c r="G75" s="33" t="str">
        <f t="shared" si="30"/>
        <v/>
      </c>
      <c r="H75" s="33" t="str">
        <f t="shared" si="30"/>
        <v/>
      </c>
      <c r="I75" s="33" t="str">
        <f t="shared" si="30"/>
        <v/>
      </c>
      <c r="J75" s="33" t="str">
        <f t="shared" si="30"/>
        <v/>
      </c>
      <c r="K75" s="33" t="str">
        <f t="shared" si="30"/>
        <v/>
      </c>
      <c r="L75" s="33" t="str">
        <f t="shared" si="30"/>
        <v/>
      </c>
      <c r="M75" s="33" t="str">
        <f t="shared" si="30"/>
        <v/>
      </c>
      <c r="N75" s="33" t="str">
        <f t="shared" si="30"/>
        <v/>
      </c>
      <c r="O75" s="33" t="str">
        <f t="shared" si="30"/>
        <v/>
      </c>
      <c r="P75" s="33" t="str">
        <f t="shared" si="30"/>
        <v/>
      </c>
      <c r="Q75" s="33" t="str">
        <f t="shared" si="30"/>
        <v/>
      </c>
      <c r="R75" s="33" t="str">
        <f t="shared" si="30"/>
        <v/>
      </c>
      <c r="S75" s="33" t="str">
        <f t="shared" si="30"/>
        <v/>
      </c>
      <c r="T75" s="33" t="str">
        <f t="shared" si="30"/>
        <v/>
      </c>
      <c r="U75" s="33" t="str">
        <f t="shared" si="30"/>
        <v/>
      </c>
      <c r="V75" s="33" t="str">
        <f t="shared" si="30"/>
        <v/>
      </c>
      <c r="W75" s="33" t="str">
        <f t="shared" si="30"/>
        <v/>
      </c>
      <c r="X75" s="33" t="str">
        <f t="shared" si="30"/>
        <v/>
      </c>
      <c r="Y75" s="33" t="str">
        <f t="shared" si="30"/>
        <v/>
      </c>
      <c r="Z75" s="33" t="str">
        <f t="shared" si="30"/>
        <v/>
      </c>
      <c r="AA75" s="33" t="str">
        <f t="shared" si="30"/>
        <v/>
      </c>
      <c r="AB75" s="33" t="str">
        <f t="shared" si="30"/>
        <v/>
      </c>
      <c r="AC75" s="33" t="str">
        <f t="shared" si="30"/>
        <v/>
      </c>
      <c r="AD75" s="33" t="str">
        <f t="shared" si="30"/>
        <v/>
      </c>
      <c r="AE75" s="33" t="str">
        <f t="shared" si="30"/>
        <v/>
      </c>
      <c r="AF75" s="33" t="str">
        <f t="shared" si="30"/>
        <v/>
      </c>
      <c r="AG75" s="33" t="str">
        <f t="shared" si="30"/>
        <v/>
      </c>
      <c r="AH75" s="31" t="s">
        <v>20</v>
      </c>
      <c r="AI75" s="32">
        <f>+COUNTIF(C76:AG76,"夏休")+COUNTIF(C76:AG76,"冬休")+COUNTIF(C76:AG76,"中止")</f>
        <v>0</v>
      </c>
      <c r="AL75" s="57"/>
    </row>
    <row r="76" spans="2:38" s="34" customFormat="1" ht="13.5" customHeight="1" x14ac:dyDescent="0.2">
      <c r="B76" s="84" t="s">
        <v>20</v>
      </c>
      <c r="C76" s="85"/>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7"/>
      <c r="AH76" s="35" t="s">
        <v>1</v>
      </c>
      <c r="AI76" s="36">
        <f>COUNT(C74:AG74)-AI75</f>
        <v>0</v>
      </c>
      <c r="AL76" s="57"/>
    </row>
    <row r="77" spans="2:38" s="34" customFormat="1" ht="13.5" customHeight="1" x14ac:dyDescent="0.2">
      <c r="B77" s="84"/>
      <c r="C77" s="85"/>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7"/>
      <c r="AH77" s="35" t="s">
        <v>21</v>
      </c>
      <c r="AI77" s="36">
        <f>+COUNTIF(C78:AG79,"休")</f>
        <v>0</v>
      </c>
      <c r="AJ77" s="37" t="e">
        <f>IF(AI78&gt;0.285,"",IF(AI77&lt;AI74,"←計画日数が足りません",""))</f>
        <v>#DIV/0!</v>
      </c>
      <c r="AL77" s="57"/>
    </row>
    <row r="78" spans="2:38" s="34" customFormat="1" ht="13.5" customHeight="1" x14ac:dyDescent="0.2">
      <c r="B78" s="88" t="s">
        <v>7</v>
      </c>
      <c r="C78" s="89"/>
      <c r="D78" s="90"/>
      <c r="E78" s="98"/>
      <c r="F78" s="90"/>
      <c r="G78" s="90"/>
      <c r="H78" s="90"/>
      <c r="I78" s="90"/>
      <c r="J78" s="90"/>
      <c r="K78" s="90"/>
      <c r="L78" s="98"/>
      <c r="M78" s="90"/>
      <c r="N78" s="90"/>
      <c r="O78" s="90"/>
      <c r="P78" s="90"/>
      <c r="Q78" s="90"/>
      <c r="R78" s="90"/>
      <c r="S78" s="98"/>
      <c r="T78" s="90"/>
      <c r="U78" s="90"/>
      <c r="V78" s="90"/>
      <c r="W78" s="90"/>
      <c r="X78" s="90"/>
      <c r="Y78" s="90"/>
      <c r="Z78" s="98"/>
      <c r="AA78" s="90"/>
      <c r="AB78" s="90"/>
      <c r="AC78" s="90"/>
      <c r="AD78" s="90"/>
      <c r="AE78" s="90"/>
      <c r="AF78" s="90"/>
      <c r="AG78" s="91"/>
      <c r="AH78" s="35" t="s">
        <v>22</v>
      </c>
      <c r="AI78" s="38" t="e">
        <f>+AI77/AI76</f>
        <v>#DIV/0!</v>
      </c>
      <c r="AL78" s="57"/>
    </row>
    <row r="79" spans="2:38" s="34" customFormat="1" x14ac:dyDescent="0.2">
      <c r="B79" s="88"/>
      <c r="C79" s="89"/>
      <c r="D79" s="90"/>
      <c r="E79" s="98"/>
      <c r="F79" s="90"/>
      <c r="G79" s="90"/>
      <c r="H79" s="90"/>
      <c r="I79" s="90"/>
      <c r="J79" s="90"/>
      <c r="K79" s="90"/>
      <c r="L79" s="98"/>
      <c r="M79" s="90"/>
      <c r="N79" s="90"/>
      <c r="O79" s="90"/>
      <c r="P79" s="90"/>
      <c r="Q79" s="90"/>
      <c r="R79" s="90"/>
      <c r="S79" s="98"/>
      <c r="T79" s="90"/>
      <c r="U79" s="90"/>
      <c r="V79" s="90"/>
      <c r="W79" s="90"/>
      <c r="X79" s="90"/>
      <c r="Y79" s="90"/>
      <c r="Z79" s="98"/>
      <c r="AA79" s="90"/>
      <c r="AB79" s="90"/>
      <c r="AC79" s="90"/>
      <c r="AD79" s="90"/>
      <c r="AE79" s="90"/>
      <c r="AF79" s="90"/>
      <c r="AG79" s="91"/>
      <c r="AH79" s="35" t="s">
        <v>2</v>
      </c>
      <c r="AI79" s="36">
        <f>+COUNTA(C80:AG81)</f>
        <v>0</v>
      </c>
      <c r="AL79" s="57"/>
    </row>
    <row r="80" spans="2:38" s="34" customFormat="1" x14ac:dyDescent="0.2">
      <c r="B80" s="92" t="s">
        <v>11</v>
      </c>
      <c r="C80" s="93"/>
      <c r="D80" s="94"/>
      <c r="E80" s="100"/>
      <c r="F80" s="94"/>
      <c r="G80" s="94"/>
      <c r="H80" s="94"/>
      <c r="I80" s="94"/>
      <c r="J80" s="94"/>
      <c r="K80" s="94"/>
      <c r="L80" s="100"/>
      <c r="M80" s="94"/>
      <c r="N80" s="94"/>
      <c r="O80" s="94"/>
      <c r="P80" s="94"/>
      <c r="Q80" s="94"/>
      <c r="R80" s="94"/>
      <c r="S80" s="100"/>
      <c r="T80" s="94"/>
      <c r="U80" s="94"/>
      <c r="V80" s="94"/>
      <c r="W80" s="94"/>
      <c r="X80" s="94"/>
      <c r="Y80" s="94"/>
      <c r="Z80" s="100"/>
      <c r="AA80" s="94"/>
      <c r="AB80" s="94"/>
      <c r="AC80" s="94"/>
      <c r="AD80" s="94"/>
      <c r="AE80" s="94"/>
      <c r="AF80" s="94"/>
      <c r="AG80" s="95"/>
      <c r="AH80" s="39" t="s">
        <v>23</v>
      </c>
      <c r="AI80" s="40" t="e">
        <f>+AI79/AI76</f>
        <v>#DIV/0!</v>
      </c>
      <c r="AL80" s="22">
        <f>+COUNTIF(C78:AG79,"休")</f>
        <v>0</v>
      </c>
    </row>
    <row r="81" spans="2:38" s="34" customFormat="1" x14ac:dyDescent="0.2">
      <c r="B81" s="92"/>
      <c r="C81" s="93"/>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5"/>
      <c r="AH81" s="41" t="s">
        <v>24</v>
      </c>
      <c r="AI81" s="42" t="str">
        <f>IF(7&gt;AI76,"対象外",IF(AI79&gt;=AI74,"OK","NG"))</f>
        <v>対象外</v>
      </c>
      <c r="AJ81" s="37" t="str">
        <f>IF(AI81="対象外","←７日間に満たない期間は達成判定の対象外",IF(AI81="NG","←月単位未達成","←月単位達成"))</f>
        <v>←７日間に満たない期間は達成判定の対象外</v>
      </c>
      <c r="AL81" s="43" t="str">
        <f>IF(7&gt;AI76,"対象外",IF(AL80&gt;=AI74,"OK","NG"))</f>
        <v>対象外</v>
      </c>
    </row>
    <row r="82" spans="2:38" hidden="1" x14ac:dyDescent="0.2">
      <c r="B82" s="44" t="s">
        <v>25</v>
      </c>
      <c r="C82" s="45" t="e">
        <f t="shared" ref="C82:AG82" si="31">IF(AND(DAY(C74)&gt;=22,DAY(C74)&lt;=28,C75="土"),1,0)</f>
        <v>#VALUE!</v>
      </c>
      <c r="D82" s="45" t="e">
        <f t="shared" si="31"/>
        <v>#VALUE!</v>
      </c>
      <c r="E82" s="45" t="e">
        <f t="shared" si="31"/>
        <v>#VALUE!</v>
      </c>
      <c r="F82" s="45" t="e">
        <f t="shared" si="31"/>
        <v>#VALUE!</v>
      </c>
      <c r="G82" s="45" t="e">
        <f t="shared" si="31"/>
        <v>#VALUE!</v>
      </c>
      <c r="H82" s="45" t="e">
        <f t="shared" si="31"/>
        <v>#VALUE!</v>
      </c>
      <c r="I82" s="45" t="e">
        <f t="shared" si="31"/>
        <v>#VALUE!</v>
      </c>
      <c r="J82" s="45" t="e">
        <f t="shared" si="31"/>
        <v>#VALUE!</v>
      </c>
      <c r="K82" s="45" t="e">
        <f t="shared" si="31"/>
        <v>#VALUE!</v>
      </c>
      <c r="L82" s="45" t="e">
        <f t="shared" si="31"/>
        <v>#VALUE!</v>
      </c>
      <c r="M82" s="45" t="e">
        <f t="shared" si="31"/>
        <v>#VALUE!</v>
      </c>
      <c r="N82" s="45" t="e">
        <f t="shared" si="31"/>
        <v>#VALUE!</v>
      </c>
      <c r="O82" s="45" t="e">
        <f t="shared" si="31"/>
        <v>#VALUE!</v>
      </c>
      <c r="P82" s="45" t="e">
        <f t="shared" si="31"/>
        <v>#VALUE!</v>
      </c>
      <c r="Q82" s="45" t="e">
        <f t="shared" si="31"/>
        <v>#VALUE!</v>
      </c>
      <c r="R82" s="45" t="e">
        <f t="shared" si="31"/>
        <v>#VALUE!</v>
      </c>
      <c r="S82" s="45" t="e">
        <f t="shared" si="31"/>
        <v>#VALUE!</v>
      </c>
      <c r="T82" s="45" t="e">
        <f t="shared" si="31"/>
        <v>#VALUE!</v>
      </c>
      <c r="U82" s="45" t="e">
        <f t="shared" si="31"/>
        <v>#VALUE!</v>
      </c>
      <c r="V82" s="45" t="e">
        <f t="shared" si="31"/>
        <v>#VALUE!</v>
      </c>
      <c r="W82" s="45" t="e">
        <f t="shared" si="31"/>
        <v>#VALUE!</v>
      </c>
      <c r="X82" s="45" t="e">
        <f t="shared" si="31"/>
        <v>#VALUE!</v>
      </c>
      <c r="Y82" s="45" t="e">
        <f t="shared" si="31"/>
        <v>#VALUE!</v>
      </c>
      <c r="Z82" s="45" t="e">
        <f t="shared" si="31"/>
        <v>#VALUE!</v>
      </c>
      <c r="AA82" s="45" t="e">
        <f t="shared" si="31"/>
        <v>#VALUE!</v>
      </c>
      <c r="AB82" s="45" t="e">
        <f t="shared" si="31"/>
        <v>#VALUE!</v>
      </c>
      <c r="AC82" s="45" t="e">
        <f t="shared" si="31"/>
        <v>#VALUE!</v>
      </c>
      <c r="AD82" s="45" t="e">
        <f t="shared" si="31"/>
        <v>#VALUE!</v>
      </c>
      <c r="AE82" s="45" t="e">
        <f t="shared" si="31"/>
        <v>#VALUE!</v>
      </c>
      <c r="AF82" s="45" t="e">
        <f t="shared" si="31"/>
        <v>#VALUE!</v>
      </c>
      <c r="AG82" s="45" t="e">
        <f t="shared" si="31"/>
        <v>#VALUE!</v>
      </c>
      <c r="AH82" s="46" t="s">
        <v>26</v>
      </c>
      <c r="AI82" s="47">
        <f>_xlfn.AGGREGATE(9,6,C82:AG82)</f>
        <v>0</v>
      </c>
      <c r="AJ82" s="37"/>
    </row>
    <row r="83" spans="2:38" hidden="1" x14ac:dyDescent="0.2">
      <c r="B83" s="44" t="s">
        <v>27</v>
      </c>
      <c r="C83" s="48" t="e">
        <f t="shared" ref="C83:AG83" si="32">IF(AND(DAY(C74)&gt;=22,DAY(C74)&lt;=28,C75="土",OR(C80="休",C80="雨")),1,0)</f>
        <v>#VALUE!</v>
      </c>
      <c r="D83" s="48" t="e">
        <f t="shared" si="32"/>
        <v>#VALUE!</v>
      </c>
      <c r="E83" s="48" t="e">
        <f t="shared" si="32"/>
        <v>#VALUE!</v>
      </c>
      <c r="F83" s="48" t="e">
        <f t="shared" si="32"/>
        <v>#VALUE!</v>
      </c>
      <c r="G83" s="48" t="e">
        <f t="shared" si="32"/>
        <v>#VALUE!</v>
      </c>
      <c r="H83" s="48" t="e">
        <f t="shared" si="32"/>
        <v>#VALUE!</v>
      </c>
      <c r="I83" s="48" t="e">
        <f t="shared" si="32"/>
        <v>#VALUE!</v>
      </c>
      <c r="J83" s="48" t="e">
        <f t="shared" si="32"/>
        <v>#VALUE!</v>
      </c>
      <c r="K83" s="48" t="e">
        <f t="shared" si="32"/>
        <v>#VALUE!</v>
      </c>
      <c r="L83" s="48" t="e">
        <f t="shared" si="32"/>
        <v>#VALUE!</v>
      </c>
      <c r="M83" s="48" t="e">
        <f t="shared" si="32"/>
        <v>#VALUE!</v>
      </c>
      <c r="N83" s="48" t="e">
        <f t="shared" si="32"/>
        <v>#VALUE!</v>
      </c>
      <c r="O83" s="48" t="e">
        <f t="shared" si="32"/>
        <v>#VALUE!</v>
      </c>
      <c r="P83" s="48" t="e">
        <f t="shared" si="32"/>
        <v>#VALUE!</v>
      </c>
      <c r="Q83" s="48" t="e">
        <f t="shared" si="32"/>
        <v>#VALUE!</v>
      </c>
      <c r="R83" s="48" t="e">
        <f t="shared" si="32"/>
        <v>#VALUE!</v>
      </c>
      <c r="S83" s="48" t="e">
        <f t="shared" si="32"/>
        <v>#VALUE!</v>
      </c>
      <c r="T83" s="48" t="e">
        <f t="shared" si="32"/>
        <v>#VALUE!</v>
      </c>
      <c r="U83" s="48" t="e">
        <f t="shared" si="32"/>
        <v>#VALUE!</v>
      </c>
      <c r="V83" s="48" t="e">
        <f t="shared" si="32"/>
        <v>#VALUE!</v>
      </c>
      <c r="W83" s="48" t="e">
        <f t="shared" si="32"/>
        <v>#VALUE!</v>
      </c>
      <c r="X83" s="48" t="e">
        <f t="shared" si="32"/>
        <v>#VALUE!</v>
      </c>
      <c r="Y83" s="48" t="e">
        <f t="shared" si="32"/>
        <v>#VALUE!</v>
      </c>
      <c r="Z83" s="48" t="e">
        <f t="shared" si="32"/>
        <v>#VALUE!</v>
      </c>
      <c r="AA83" s="48" t="e">
        <f t="shared" si="32"/>
        <v>#VALUE!</v>
      </c>
      <c r="AB83" s="48" t="e">
        <f t="shared" si="32"/>
        <v>#VALUE!</v>
      </c>
      <c r="AC83" s="48" t="e">
        <f t="shared" si="32"/>
        <v>#VALUE!</v>
      </c>
      <c r="AD83" s="48" t="e">
        <f t="shared" si="32"/>
        <v>#VALUE!</v>
      </c>
      <c r="AE83" s="48" t="e">
        <f t="shared" si="32"/>
        <v>#VALUE!</v>
      </c>
      <c r="AF83" s="48" t="e">
        <f t="shared" si="32"/>
        <v>#VALUE!</v>
      </c>
      <c r="AG83" s="48" t="e">
        <f t="shared" si="32"/>
        <v>#VALUE!</v>
      </c>
      <c r="AH83" s="49" t="s">
        <v>28</v>
      </c>
      <c r="AI83" s="47">
        <f>_xlfn.AGGREGATE(9,6,C83:AG83)</f>
        <v>0</v>
      </c>
      <c r="AJ83" s="37"/>
    </row>
    <row r="84" spans="2:38" hidden="1" x14ac:dyDescent="0.2">
      <c r="B84" s="44" t="s">
        <v>29</v>
      </c>
      <c r="C84" s="45" t="e">
        <f t="shared" ref="C84:AG84" si="33">IF(AND(DAY(C74)&gt;=8,DAY(C74)&lt;=14,C75="土"),1,0)</f>
        <v>#VALUE!</v>
      </c>
      <c r="D84" s="45" t="e">
        <f t="shared" si="33"/>
        <v>#VALUE!</v>
      </c>
      <c r="E84" s="45" t="e">
        <f t="shared" si="33"/>
        <v>#VALUE!</v>
      </c>
      <c r="F84" s="45" t="e">
        <f t="shared" si="33"/>
        <v>#VALUE!</v>
      </c>
      <c r="G84" s="45" t="e">
        <f t="shared" si="33"/>
        <v>#VALUE!</v>
      </c>
      <c r="H84" s="45" t="e">
        <f t="shared" si="33"/>
        <v>#VALUE!</v>
      </c>
      <c r="I84" s="45" t="e">
        <f t="shared" si="33"/>
        <v>#VALUE!</v>
      </c>
      <c r="J84" s="45" t="e">
        <f t="shared" si="33"/>
        <v>#VALUE!</v>
      </c>
      <c r="K84" s="45" t="e">
        <f t="shared" si="33"/>
        <v>#VALUE!</v>
      </c>
      <c r="L84" s="45" t="e">
        <f t="shared" si="33"/>
        <v>#VALUE!</v>
      </c>
      <c r="M84" s="45" t="e">
        <f t="shared" si="33"/>
        <v>#VALUE!</v>
      </c>
      <c r="N84" s="45" t="e">
        <f t="shared" si="33"/>
        <v>#VALUE!</v>
      </c>
      <c r="O84" s="45" t="e">
        <f t="shared" si="33"/>
        <v>#VALUE!</v>
      </c>
      <c r="P84" s="45" t="e">
        <f t="shared" si="33"/>
        <v>#VALUE!</v>
      </c>
      <c r="Q84" s="45" t="e">
        <f t="shared" si="33"/>
        <v>#VALUE!</v>
      </c>
      <c r="R84" s="45" t="e">
        <f t="shared" si="33"/>
        <v>#VALUE!</v>
      </c>
      <c r="S84" s="45" t="e">
        <f t="shared" si="33"/>
        <v>#VALUE!</v>
      </c>
      <c r="T84" s="45" t="e">
        <f t="shared" si="33"/>
        <v>#VALUE!</v>
      </c>
      <c r="U84" s="45" t="e">
        <f t="shared" si="33"/>
        <v>#VALUE!</v>
      </c>
      <c r="V84" s="45" t="e">
        <f t="shared" si="33"/>
        <v>#VALUE!</v>
      </c>
      <c r="W84" s="45" t="e">
        <f t="shared" si="33"/>
        <v>#VALUE!</v>
      </c>
      <c r="X84" s="45" t="e">
        <f t="shared" si="33"/>
        <v>#VALUE!</v>
      </c>
      <c r="Y84" s="45" t="e">
        <f t="shared" si="33"/>
        <v>#VALUE!</v>
      </c>
      <c r="Z84" s="45" t="e">
        <f t="shared" si="33"/>
        <v>#VALUE!</v>
      </c>
      <c r="AA84" s="45" t="e">
        <f t="shared" si="33"/>
        <v>#VALUE!</v>
      </c>
      <c r="AB84" s="45" t="e">
        <f t="shared" si="33"/>
        <v>#VALUE!</v>
      </c>
      <c r="AC84" s="45" t="e">
        <f t="shared" si="33"/>
        <v>#VALUE!</v>
      </c>
      <c r="AD84" s="45" t="e">
        <f t="shared" si="33"/>
        <v>#VALUE!</v>
      </c>
      <c r="AE84" s="45" t="e">
        <f t="shared" si="33"/>
        <v>#VALUE!</v>
      </c>
      <c r="AF84" s="45" t="e">
        <f t="shared" si="33"/>
        <v>#VALUE!</v>
      </c>
      <c r="AG84" s="45" t="e">
        <f t="shared" si="33"/>
        <v>#VALUE!</v>
      </c>
      <c r="AH84" s="46" t="s">
        <v>26</v>
      </c>
      <c r="AI84" s="47">
        <f>_xlfn.AGGREGATE(9,6,C84:AG84)</f>
        <v>0</v>
      </c>
      <c r="AJ84" s="37"/>
    </row>
    <row r="85" spans="2:38" hidden="1" x14ac:dyDescent="0.2">
      <c r="B85" s="44" t="s">
        <v>30</v>
      </c>
      <c r="C85" s="48" t="e">
        <f t="shared" ref="C85:AG85" si="34">IF(AND(DAY(C74)&gt;=8,DAY(C74)&lt;=14,C75="土",OR(C80="休",C80="雨")),1,0)</f>
        <v>#VALUE!</v>
      </c>
      <c r="D85" s="48" t="e">
        <f t="shared" si="34"/>
        <v>#VALUE!</v>
      </c>
      <c r="E85" s="48" t="e">
        <f t="shared" si="34"/>
        <v>#VALUE!</v>
      </c>
      <c r="F85" s="48" t="e">
        <f t="shared" si="34"/>
        <v>#VALUE!</v>
      </c>
      <c r="G85" s="48" t="e">
        <f t="shared" si="34"/>
        <v>#VALUE!</v>
      </c>
      <c r="H85" s="48" t="e">
        <f t="shared" si="34"/>
        <v>#VALUE!</v>
      </c>
      <c r="I85" s="48" t="e">
        <f t="shared" si="34"/>
        <v>#VALUE!</v>
      </c>
      <c r="J85" s="48" t="e">
        <f t="shared" si="34"/>
        <v>#VALUE!</v>
      </c>
      <c r="K85" s="48" t="e">
        <f t="shared" si="34"/>
        <v>#VALUE!</v>
      </c>
      <c r="L85" s="48" t="e">
        <f t="shared" si="34"/>
        <v>#VALUE!</v>
      </c>
      <c r="M85" s="48" t="e">
        <f t="shared" si="34"/>
        <v>#VALUE!</v>
      </c>
      <c r="N85" s="48" t="e">
        <f t="shared" si="34"/>
        <v>#VALUE!</v>
      </c>
      <c r="O85" s="48" t="e">
        <f t="shared" si="34"/>
        <v>#VALUE!</v>
      </c>
      <c r="P85" s="48" t="e">
        <f t="shared" si="34"/>
        <v>#VALUE!</v>
      </c>
      <c r="Q85" s="48" t="e">
        <f t="shared" si="34"/>
        <v>#VALUE!</v>
      </c>
      <c r="R85" s="48" t="e">
        <f t="shared" si="34"/>
        <v>#VALUE!</v>
      </c>
      <c r="S85" s="48" t="e">
        <f t="shared" si="34"/>
        <v>#VALUE!</v>
      </c>
      <c r="T85" s="48" t="e">
        <f t="shared" si="34"/>
        <v>#VALUE!</v>
      </c>
      <c r="U85" s="48" t="e">
        <f t="shared" si="34"/>
        <v>#VALUE!</v>
      </c>
      <c r="V85" s="48" t="e">
        <f t="shared" si="34"/>
        <v>#VALUE!</v>
      </c>
      <c r="W85" s="48" t="e">
        <f t="shared" si="34"/>
        <v>#VALUE!</v>
      </c>
      <c r="X85" s="48" t="e">
        <f t="shared" si="34"/>
        <v>#VALUE!</v>
      </c>
      <c r="Y85" s="48" t="e">
        <f t="shared" si="34"/>
        <v>#VALUE!</v>
      </c>
      <c r="Z85" s="48" t="e">
        <f t="shared" si="34"/>
        <v>#VALUE!</v>
      </c>
      <c r="AA85" s="48" t="e">
        <f t="shared" si="34"/>
        <v>#VALUE!</v>
      </c>
      <c r="AB85" s="48" t="e">
        <f t="shared" si="34"/>
        <v>#VALUE!</v>
      </c>
      <c r="AC85" s="48" t="e">
        <f t="shared" si="34"/>
        <v>#VALUE!</v>
      </c>
      <c r="AD85" s="48" t="e">
        <f t="shared" si="34"/>
        <v>#VALUE!</v>
      </c>
      <c r="AE85" s="48" t="e">
        <f t="shared" si="34"/>
        <v>#VALUE!</v>
      </c>
      <c r="AF85" s="48" t="e">
        <f t="shared" si="34"/>
        <v>#VALUE!</v>
      </c>
      <c r="AG85" s="48" t="e">
        <f t="shared" si="34"/>
        <v>#VALUE!</v>
      </c>
      <c r="AH85" s="49" t="s">
        <v>28</v>
      </c>
      <c r="AI85" s="47">
        <f>_xlfn.AGGREGATE(9,6,C85:AG85)</f>
        <v>0</v>
      </c>
      <c r="AJ85" s="37"/>
    </row>
    <row r="86" spans="2:38" s="34" customFormat="1" x14ac:dyDescent="0.2">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I86" s="58"/>
      <c r="AL86" s="57"/>
    </row>
    <row r="87" spans="2:38" hidden="1" x14ac:dyDescent="0.2">
      <c r="C87" s="2" t="e">
        <f>YEAR(C90)</f>
        <v>#VALUE!</v>
      </c>
      <c r="D87" s="2" t="e">
        <f>MONTH(C90)</f>
        <v>#VALUE!</v>
      </c>
    </row>
    <row r="88" spans="2:38" x14ac:dyDescent="0.2">
      <c r="B88" s="7" t="s">
        <v>16</v>
      </c>
      <c r="C88" s="96" t="e">
        <f>C90</f>
        <v>#VALUE!</v>
      </c>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row>
    <row r="89" spans="2:38" hidden="1" x14ac:dyDescent="0.2">
      <c r="B89" s="51"/>
      <c r="C89" s="30" t="e">
        <f>DATE($C87,$D87,1)</f>
        <v>#VALUE!</v>
      </c>
      <c r="D89" s="30" t="e">
        <f t="shared" ref="D89:AG89" si="35">C89+1</f>
        <v>#VALUE!</v>
      </c>
      <c r="E89" s="30" t="e">
        <f t="shared" si="35"/>
        <v>#VALUE!</v>
      </c>
      <c r="F89" s="30" t="e">
        <f t="shared" si="35"/>
        <v>#VALUE!</v>
      </c>
      <c r="G89" s="30" t="e">
        <f t="shared" si="35"/>
        <v>#VALUE!</v>
      </c>
      <c r="H89" s="30" t="e">
        <f t="shared" si="35"/>
        <v>#VALUE!</v>
      </c>
      <c r="I89" s="30" t="e">
        <f t="shared" si="35"/>
        <v>#VALUE!</v>
      </c>
      <c r="J89" s="30" t="e">
        <f t="shared" si="35"/>
        <v>#VALUE!</v>
      </c>
      <c r="K89" s="30" t="e">
        <f t="shared" si="35"/>
        <v>#VALUE!</v>
      </c>
      <c r="L89" s="30" t="e">
        <f t="shared" si="35"/>
        <v>#VALUE!</v>
      </c>
      <c r="M89" s="30" t="e">
        <f t="shared" si="35"/>
        <v>#VALUE!</v>
      </c>
      <c r="N89" s="30" t="e">
        <f t="shared" si="35"/>
        <v>#VALUE!</v>
      </c>
      <c r="O89" s="30" t="e">
        <f t="shared" si="35"/>
        <v>#VALUE!</v>
      </c>
      <c r="P89" s="30" t="e">
        <f t="shared" si="35"/>
        <v>#VALUE!</v>
      </c>
      <c r="Q89" s="30" t="e">
        <f t="shared" si="35"/>
        <v>#VALUE!</v>
      </c>
      <c r="R89" s="30" t="e">
        <f t="shared" si="35"/>
        <v>#VALUE!</v>
      </c>
      <c r="S89" s="30" t="e">
        <f t="shared" si="35"/>
        <v>#VALUE!</v>
      </c>
      <c r="T89" s="30" t="e">
        <f t="shared" si="35"/>
        <v>#VALUE!</v>
      </c>
      <c r="U89" s="30" t="e">
        <f t="shared" si="35"/>
        <v>#VALUE!</v>
      </c>
      <c r="V89" s="30" t="e">
        <f t="shared" si="35"/>
        <v>#VALUE!</v>
      </c>
      <c r="W89" s="30" t="e">
        <f t="shared" si="35"/>
        <v>#VALUE!</v>
      </c>
      <c r="X89" s="30" t="e">
        <f t="shared" si="35"/>
        <v>#VALUE!</v>
      </c>
      <c r="Y89" s="30" t="e">
        <f t="shared" si="35"/>
        <v>#VALUE!</v>
      </c>
      <c r="Z89" s="30" t="e">
        <f t="shared" si="35"/>
        <v>#VALUE!</v>
      </c>
      <c r="AA89" s="30" t="e">
        <f t="shared" si="35"/>
        <v>#VALUE!</v>
      </c>
      <c r="AB89" s="30" t="e">
        <f t="shared" si="35"/>
        <v>#VALUE!</v>
      </c>
      <c r="AC89" s="30" t="e">
        <f t="shared" si="35"/>
        <v>#VALUE!</v>
      </c>
      <c r="AD89" s="30" t="e">
        <f t="shared" si="35"/>
        <v>#VALUE!</v>
      </c>
      <c r="AE89" s="30" t="e">
        <f t="shared" si="35"/>
        <v>#VALUE!</v>
      </c>
      <c r="AF89" s="30" t="e">
        <f t="shared" si="35"/>
        <v>#VALUE!</v>
      </c>
      <c r="AG89" s="30" t="e">
        <f t="shared" si="35"/>
        <v>#VALUE!</v>
      </c>
      <c r="AH89" s="52"/>
      <c r="AI89" s="53"/>
    </row>
    <row r="90" spans="2:38" x14ac:dyDescent="0.2">
      <c r="B90" s="54" t="s">
        <v>17</v>
      </c>
      <c r="C90" s="55" t="e">
        <f>IF(EDATE(C73,1)&gt;$G$5,"",EDATE(C73,1))</f>
        <v>#VALUE!</v>
      </c>
      <c r="D90" s="30" t="e">
        <f t="shared" ref="D90:AG90" si="36">IF(D89&gt;$G$5,"",IF(C90=EOMONTH(DATE($C87,$D87,1),0),"",IF(C90="","",C90+1)))</f>
        <v>#VALUE!</v>
      </c>
      <c r="E90" s="30" t="e">
        <f t="shared" si="36"/>
        <v>#VALUE!</v>
      </c>
      <c r="F90" s="30" t="e">
        <f t="shared" si="36"/>
        <v>#VALUE!</v>
      </c>
      <c r="G90" s="30" t="e">
        <f t="shared" si="36"/>
        <v>#VALUE!</v>
      </c>
      <c r="H90" s="30" t="e">
        <f t="shared" si="36"/>
        <v>#VALUE!</v>
      </c>
      <c r="I90" s="30" t="e">
        <f t="shared" si="36"/>
        <v>#VALUE!</v>
      </c>
      <c r="J90" s="30" t="e">
        <f t="shared" si="36"/>
        <v>#VALUE!</v>
      </c>
      <c r="K90" s="30" t="e">
        <f t="shared" si="36"/>
        <v>#VALUE!</v>
      </c>
      <c r="L90" s="30" t="e">
        <f t="shared" si="36"/>
        <v>#VALUE!</v>
      </c>
      <c r="M90" s="30" t="e">
        <f t="shared" si="36"/>
        <v>#VALUE!</v>
      </c>
      <c r="N90" s="30" t="e">
        <f t="shared" si="36"/>
        <v>#VALUE!</v>
      </c>
      <c r="O90" s="30" t="e">
        <f t="shared" si="36"/>
        <v>#VALUE!</v>
      </c>
      <c r="P90" s="30" t="e">
        <f t="shared" si="36"/>
        <v>#VALUE!</v>
      </c>
      <c r="Q90" s="30" t="e">
        <f t="shared" si="36"/>
        <v>#VALUE!</v>
      </c>
      <c r="R90" s="30" t="e">
        <f t="shared" si="36"/>
        <v>#VALUE!</v>
      </c>
      <c r="S90" s="30" t="e">
        <f t="shared" si="36"/>
        <v>#VALUE!</v>
      </c>
      <c r="T90" s="30" t="e">
        <f t="shared" si="36"/>
        <v>#VALUE!</v>
      </c>
      <c r="U90" s="30" t="e">
        <f t="shared" si="36"/>
        <v>#VALUE!</v>
      </c>
      <c r="V90" s="30" t="e">
        <f t="shared" si="36"/>
        <v>#VALUE!</v>
      </c>
      <c r="W90" s="30" t="e">
        <f t="shared" si="36"/>
        <v>#VALUE!</v>
      </c>
      <c r="X90" s="30" t="e">
        <f t="shared" si="36"/>
        <v>#VALUE!</v>
      </c>
      <c r="Y90" s="30" t="e">
        <f t="shared" si="36"/>
        <v>#VALUE!</v>
      </c>
      <c r="Z90" s="30" t="e">
        <f t="shared" si="36"/>
        <v>#VALUE!</v>
      </c>
      <c r="AA90" s="30" t="e">
        <f t="shared" si="36"/>
        <v>#VALUE!</v>
      </c>
      <c r="AB90" s="30" t="e">
        <f t="shared" si="36"/>
        <v>#VALUE!</v>
      </c>
      <c r="AC90" s="30" t="e">
        <f t="shared" si="36"/>
        <v>#VALUE!</v>
      </c>
      <c r="AD90" s="30" t="e">
        <f t="shared" si="36"/>
        <v>#VALUE!</v>
      </c>
      <c r="AE90" s="30" t="e">
        <f t="shared" si="36"/>
        <v>#VALUE!</v>
      </c>
      <c r="AF90" s="30" t="e">
        <f t="shared" si="36"/>
        <v>#VALUE!</v>
      </c>
      <c r="AG90" s="30" t="e">
        <f t="shared" si="36"/>
        <v>#VALUE!</v>
      </c>
      <c r="AH90" s="31" t="s">
        <v>18</v>
      </c>
      <c r="AI90" s="32">
        <f>+COUNTIFS(C91:AG91,"土",C92:AG92,"")+COUNTIFS(C91:AG91,"日",C92:AG92,"")</f>
        <v>0</v>
      </c>
    </row>
    <row r="91" spans="2:38" s="34" customFormat="1" x14ac:dyDescent="0.2">
      <c r="B91" s="56" t="s">
        <v>19</v>
      </c>
      <c r="C91" s="33" t="str">
        <f t="shared" ref="C91:AG91" si="37">IFERROR(TEXT(WEEKDAY(+C90),"aaa"),"")</f>
        <v/>
      </c>
      <c r="D91" s="33" t="str">
        <f t="shared" si="37"/>
        <v/>
      </c>
      <c r="E91" s="33" t="str">
        <f t="shared" si="37"/>
        <v/>
      </c>
      <c r="F91" s="33" t="str">
        <f t="shared" si="37"/>
        <v/>
      </c>
      <c r="G91" s="33" t="str">
        <f t="shared" si="37"/>
        <v/>
      </c>
      <c r="H91" s="33" t="str">
        <f t="shared" si="37"/>
        <v/>
      </c>
      <c r="I91" s="33" t="str">
        <f t="shared" si="37"/>
        <v/>
      </c>
      <c r="J91" s="33" t="str">
        <f t="shared" si="37"/>
        <v/>
      </c>
      <c r="K91" s="33" t="str">
        <f t="shared" si="37"/>
        <v/>
      </c>
      <c r="L91" s="33" t="str">
        <f t="shared" si="37"/>
        <v/>
      </c>
      <c r="M91" s="33" t="str">
        <f t="shared" si="37"/>
        <v/>
      </c>
      <c r="N91" s="33" t="str">
        <f t="shared" si="37"/>
        <v/>
      </c>
      <c r="O91" s="33" t="str">
        <f t="shared" si="37"/>
        <v/>
      </c>
      <c r="P91" s="33" t="str">
        <f t="shared" si="37"/>
        <v/>
      </c>
      <c r="Q91" s="33" t="str">
        <f t="shared" si="37"/>
        <v/>
      </c>
      <c r="R91" s="33" t="str">
        <f t="shared" si="37"/>
        <v/>
      </c>
      <c r="S91" s="33" t="str">
        <f t="shared" si="37"/>
        <v/>
      </c>
      <c r="T91" s="33" t="str">
        <f t="shared" si="37"/>
        <v/>
      </c>
      <c r="U91" s="33" t="str">
        <f t="shared" si="37"/>
        <v/>
      </c>
      <c r="V91" s="33" t="str">
        <f t="shared" si="37"/>
        <v/>
      </c>
      <c r="W91" s="33" t="str">
        <f t="shared" si="37"/>
        <v/>
      </c>
      <c r="X91" s="33" t="str">
        <f t="shared" si="37"/>
        <v/>
      </c>
      <c r="Y91" s="33" t="str">
        <f t="shared" si="37"/>
        <v/>
      </c>
      <c r="Z91" s="33" t="str">
        <f t="shared" si="37"/>
        <v/>
      </c>
      <c r="AA91" s="33" t="str">
        <f t="shared" si="37"/>
        <v/>
      </c>
      <c r="AB91" s="33" t="str">
        <f t="shared" si="37"/>
        <v/>
      </c>
      <c r="AC91" s="33" t="str">
        <f t="shared" si="37"/>
        <v/>
      </c>
      <c r="AD91" s="33" t="str">
        <f t="shared" si="37"/>
        <v/>
      </c>
      <c r="AE91" s="33" t="str">
        <f t="shared" si="37"/>
        <v/>
      </c>
      <c r="AF91" s="33" t="str">
        <f t="shared" si="37"/>
        <v/>
      </c>
      <c r="AG91" s="33" t="str">
        <f t="shared" si="37"/>
        <v/>
      </c>
      <c r="AH91" s="31" t="s">
        <v>20</v>
      </c>
      <c r="AI91" s="32">
        <f>+COUNTIF(C92:AG92,"夏休")+COUNTIF(C92:AG92,"冬休")+COUNTIF(C92:AG92,"中止")</f>
        <v>0</v>
      </c>
      <c r="AL91" s="57"/>
    </row>
    <row r="92" spans="2:38" s="34" customFormat="1" ht="13.5" customHeight="1" x14ac:dyDescent="0.2">
      <c r="B92" s="84" t="s">
        <v>20</v>
      </c>
      <c r="C92" s="85"/>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7"/>
      <c r="AH92" s="35" t="s">
        <v>1</v>
      </c>
      <c r="AI92" s="36">
        <f>COUNT(C90:AG90)-AI91</f>
        <v>0</v>
      </c>
      <c r="AL92" s="57"/>
    </row>
    <row r="93" spans="2:38" s="34" customFormat="1" ht="13.5" customHeight="1" x14ac:dyDescent="0.2">
      <c r="B93" s="84"/>
      <c r="C93" s="85"/>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35" t="s">
        <v>21</v>
      </c>
      <c r="AI93" s="36">
        <f>+COUNTIF(C94:AG95,"休")</f>
        <v>0</v>
      </c>
      <c r="AJ93" s="37" t="e">
        <f>IF(AI94&gt;0.285,"",IF(AI93&lt;AI90,"←計画日数が足りません",""))</f>
        <v>#DIV/0!</v>
      </c>
      <c r="AL93" s="57"/>
    </row>
    <row r="94" spans="2:38" s="34" customFormat="1" ht="13.5" customHeight="1" x14ac:dyDescent="0.2">
      <c r="B94" s="88" t="s">
        <v>7</v>
      </c>
      <c r="C94" s="89"/>
      <c r="D94" s="90"/>
      <c r="E94" s="90"/>
      <c r="F94" s="90"/>
      <c r="G94" s="90"/>
      <c r="H94" s="90"/>
      <c r="I94" s="98"/>
      <c r="J94" s="90"/>
      <c r="K94" s="90"/>
      <c r="L94" s="90"/>
      <c r="M94" s="90"/>
      <c r="N94" s="90"/>
      <c r="O94" s="90"/>
      <c r="P94" s="98"/>
      <c r="Q94" s="90"/>
      <c r="R94" s="90"/>
      <c r="S94" s="90"/>
      <c r="T94" s="90"/>
      <c r="U94" s="90"/>
      <c r="V94" s="90"/>
      <c r="W94" s="98"/>
      <c r="X94" s="90"/>
      <c r="Y94" s="90"/>
      <c r="Z94" s="90"/>
      <c r="AA94" s="90"/>
      <c r="AB94" s="90"/>
      <c r="AC94" s="90"/>
      <c r="AD94" s="98"/>
      <c r="AE94" s="90"/>
      <c r="AF94" s="90"/>
      <c r="AG94" s="91"/>
      <c r="AH94" s="35" t="s">
        <v>22</v>
      </c>
      <c r="AI94" s="38" t="e">
        <f>+AI93/AI92</f>
        <v>#DIV/0!</v>
      </c>
      <c r="AL94" s="57"/>
    </row>
    <row r="95" spans="2:38" s="34" customFormat="1" x14ac:dyDescent="0.2">
      <c r="B95" s="88"/>
      <c r="C95" s="89"/>
      <c r="D95" s="90"/>
      <c r="E95" s="90"/>
      <c r="F95" s="90"/>
      <c r="G95" s="90"/>
      <c r="H95" s="90"/>
      <c r="I95" s="98"/>
      <c r="J95" s="90"/>
      <c r="K95" s="90"/>
      <c r="L95" s="90"/>
      <c r="M95" s="90"/>
      <c r="N95" s="90"/>
      <c r="O95" s="90"/>
      <c r="P95" s="98"/>
      <c r="Q95" s="90"/>
      <c r="R95" s="90"/>
      <c r="S95" s="90"/>
      <c r="T95" s="90"/>
      <c r="U95" s="90"/>
      <c r="V95" s="90"/>
      <c r="W95" s="98"/>
      <c r="X95" s="90"/>
      <c r="Y95" s="90"/>
      <c r="Z95" s="90"/>
      <c r="AA95" s="90"/>
      <c r="AB95" s="90"/>
      <c r="AC95" s="90"/>
      <c r="AD95" s="98"/>
      <c r="AE95" s="90"/>
      <c r="AF95" s="90"/>
      <c r="AG95" s="91"/>
      <c r="AH95" s="35" t="s">
        <v>2</v>
      </c>
      <c r="AI95" s="36">
        <f>+COUNTA(C96:AG97)</f>
        <v>0</v>
      </c>
      <c r="AL95" s="57"/>
    </row>
    <row r="96" spans="2:38" s="34" customFormat="1" x14ac:dyDescent="0.2">
      <c r="B96" s="92" t="s">
        <v>11</v>
      </c>
      <c r="C96" s="93"/>
      <c r="D96" s="94"/>
      <c r="E96" s="94"/>
      <c r="F96" s="94"/>
      <c r="G96" s="94"/>
      <c r="H96" s="94"/>
      <c r="I96" s="100"/>
      <c r="J96" s="94"/>
      <c r="K96" s="94"/>
      <c r="L96" s="94"/>
      <c r="M96" s="94"/>
      <c r="N96" s="94"/>
      <c r="O96" s="94"/>
      <c r="P96" s="100"/>
      <c r="Q96" s="94"/>
      <c r="R96" s="94"/>
      <c r="S96" s="94"/>
      <c r="T96" s="94"/>
      <c r="U96" s="94"/>
      <c r="V96" s="94"/>
      <c r="W96" s="100"/>
      <c r="X96" s="94"/>
      <c r="Y96" s="94"/>
      <c r="Z96" s="94"/>
      <c r="AA96" s="94"/>
      <c r="AB96" s="94"/>
      <c r="AC96" s="94"/>
      <c r="AD96" s="100"/>
      <c r="AE96" s="94"/>
      <c r="AF96" s="94"/>
      <c r="AG96" s="95"/>
      <c r="AH96" s="39" t="s">
        <v>23</v>
      </c>
      <c r="AI96" s="40" t="e">
        <f>+AI95/AI92</f>
        <v>#DIV/0!</v>
      </c>
      <c r="AL96" s="22">
        <f>+COUNTIF(C94:AG95,"休")</f>
        <v>0</v>
      </c>
    </row>
    <row r="97" spans="2:38" s="34" customFormat="1" x14ac:dyDescent="0.2">
      <c r="B97" s="92"/>
      <c r="C97" s="93"/>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5"/>
      <c r="AH97" s="41" t="s">
        <v>24</v>
      </c>
      <c r="AI97" s="42" t="str">
        <f>IF(7&gt;AI92,"対象外",IF(AI95&gt;=AI90,"OK","NG"))</f>
        <v>対象外</v>
      </c>
      <c r="AJ97" s="37" t="str">
        <f>IF(AI97="対象外","←７日間に満たない期間は達成判定の対象外",IF(AI97="NG","←月単位未達成","←月単位達成"))</f>
        <v>←７日間に満たない期間は達成判定の対象外</v>
      </c>
      <c r="AL97" s="43" t="str">
        <f>IF(7&gt;AI92,"対象外",IF(AL96&gt;=AI90,"OK","NG"))</f>
        <v>対象外</v>
      </c>
    </row>
    <row r="98" spans="2:38" hidden="1" x14ac:dyDescent="0.2">
      <c r="B98" s="44" t="s">
        <v>25</v>
      </c>
      <c r="C98" s="45" t="e">
        <f t="shared" ref="C98:AG98" si="38">IF(AND(DAY(C90)&gt;=22,DAY(C90)&lt;=28,C91="土"),1,0)</f>
        <v>#VALUE!</v>
      </c>
      <c r="D98" s="45" t="e">
        <f t="shared" si="38"/>
        <v>#VALUE!</v>
      </c>
      <c r="E98" s="45" t="e">
        <f t="shared" si="38"/>
        <v>#VALUE!</v>
      </c>
      <c r="F98" s="45" t="e">
        <f t="shared" si="38"/>
        <v>#VALUE!</v>
      </c>
      <c r="G98" s="45" t="e">
        <f t="shared" si="38"/>
        <v>#VALUE!</v>
      </c>
      <c r="H98" s="45" t="e">
        <f t="shared" si="38"/>
        <v>#VALUE!</v>
      </c>
      <c r="I98" s="45" t="e">
        <f t="shared" si="38"/>
        <v>#VALUE!</v>
      </c>
      <c r="J98" s="45" t="e">
        <f t="shared" si="38"/>
        <v>#VALUE!</v>
      </c>
      <c r="K98" s="45" t="e">
        <f t="shared" si="38"/>
        <v>#VALUE!</v>
      </c>
      <c r="L98" s="45" t="e">
        <f t="shared" si="38"/>
        <v>#VALUE!</v>
      </c>
      <c r="M98" s="45" t="e">
        <f t="shared" si="38"/>
        <v>#VALUE!</v>
      </c>
      <c r="N98" s="45" t="e">
        <f t="shared" si="38"/>
        <v>#VALUE!</v>
      </c>
      <c r="O98" s="45" t="e">
        <f t="shared" si="38"/>
        <v>#VALUE!</v>
      </c>
      <c r="P98" s="45" t="e">
        <f t="shared" si="38"/>
        <v>#VALUE!</v>
      </c>
      <c r="Q98" s="45" t="e">
        <f t="shared" si="38"/>
        <v>#VALUE!</v>
      </c>
      <c r="R98" s="45" t="e">
        <f t="shared" si="38"/>
        <v>#VALUE!</v>
      </c>
      <c r="S98" s="45" t="e">
        <f t="shared" si="38"/>
        <v>#VALUE!</v>
      </c>
      <c r="T98" s="45" t="e">
        <f t="shared" si="38"/>
        <v>#VALUE!</v>
      </c>
      <c r="U98" s="45" t="e">
        <f t="shared" si="38"/>
        <v>#VALUE!</v>
      </c>
      <c r="V98" s="45" t="e">
        <f t="shared" si="38"/>
        <v>#VALUE!</v>
      </c>
      <c r="W98" s="45" t="e">
        <f t="shared" si="38"/>
        <v>#VALUE!</v>
      </c>
      <c r="X98" s="45" t="e">
        <f t="shared" si="38"/>
        <v>#VALUE!</v>
      </c>
      <c r="Y98" s="45" t="e">
        <f t="shared" si="38"/>
        <v>#VALUE!</v>
      </c>
      <c r="Z98" s="45" t="e">
        <f t="shared" si="38"/>
        <v>#VALUE!</v>
      </c>
      <c r="AA98" s="45" t="e">
        <f t="shared" si="38"/>
        <v>#VALUE!</v>
      </c>
      <c r="AB98" s="45" t="e">
        <f t="shared" si="38"/>
        <v>#VALUE!</v>
      </c>
      <c r="AC98" s="45" t="e">
        <f t="shared" si="38"/>
        <v>#VALUE!</v>
      </c>
      <c r="AD98" s="45" t="e">
        <f t="shared" si="38"/>
        <v>#VALUE!</v>
      </c>
      <c r="AE98" s="45" t="e">
        <f t="shared" si="38"/>
        <v>#VALUE!</v>
      </c>
      <c r="AF98" s="45" t="e">
        <f t="shared" si="38"/>
        <v>#VALUE!</v>
      </c>
      <c r="AG98" s="45" t="e">
        <f t="shared" si="38"/>
        <v>#VALUE!</v>
      </c>
      <c r="AH98" s="46" t="s">
        <v>26</v>
      </c>
      <c r="AI98" s="47">
        <f>_xlfn.AGGREGATE(9,6,C98:AG98)</f>
        <v>0</v>
      </c>
      <c r="AJ98" s="37"/>
    </row>
    <row r="99" spans="2:38" hidden="1" x14ac:dyDescent="0.2">
      <c r="B99" s="44" t="s">
        <v>27</v>
      </c>
      <c r="C99" s="48" t="e">
        <f t="shared" ref="C99:AG99" si="39">IF(AND(DAY(C90)&gt;=22,DAY(C90)&lt;=28,C91="土",OR(C96="休",C96="雨")),1,0)</f>
        <v>#VALUE!</v>
      </c>
      <c r="D99" s="48" t="e">
        <f t="shared" si="39"/>
        <v>#VALUE!</v>
      </c>
      <c r="E99" s="48" t="e">
        <f t="shared" si="39"/>
        <v>#VALUE!</v>
      </c>
      <c r="F99" s="48" t="e">
        <f t="shared" si="39"/>
        <v>#VALUE!</v>
      </c>
      <c r="G99" s="48" t="e">
        <f t="shared" si="39"/>
        <v>#VALUE!</v>
      </c>
      <c r="H99" s="48" t="e">
        <f t="shared" si="39"/>
        <v>#VALUE!</v>
      </c>
      <c r="I99" s="48" t="e">
        <f t="shared" si="39"/>
        <v>#VALUE!</v>
      </c>
      <c r="J99" s="48" t="e">
        <f t="shared" si="39"/>
        <v>#VALUE!</v>
      </c>
      <c r="K99" s="48" t="e">
        <f t="shared" si="39"/>
        <v>#VALUE!</v>
      </c>
      <c r="L99" s="48" t="e">
        <f t="shared" si="39"/>
        <v>#VALUE!</v>
      </c>
      <c r="M99" s="48" t="e">
        <f t="shared" si="39"/>
        <v>#VALUE!</v>
      </c>
      <c r="N99" s="48" t="e">
        <f t="shared" si="39"/>
        <v>#VALUE!</v>
      </c>
      <c r="O99" s="48" t="e">
        <f t="shared" si="39"/>
        <v>#VALUE!</v>
      </c>
      <c r="P99" s="48" t="e">
        <f t="shared" si="39"/>
        <v>#VALUE!</v>
      </c>
      <c r="Q99" s="48" t="e">
        <f t="shared" si="39"/>
        <v>#VALUE!</v>
      </c>
      <c r="R99" s="48" t="e">
        <f t="shared" si="39"/>
        <v>#VALUE!</v>
      </c>
      <c r="S99" s="48" t="e">
        <f t="shared" si="39"/>
        <v>#VALUE!</v>
      </c>
      <c r="T99" s="48" t="e">
        <f t="shared" si="39"/>
        <v>#VALUE!</v>
      </c>
      <c r="U99" s="48" t="e">
        <f t="shared" si="39"/>
        <v>#VALUE!</v>
      </c>
      <c r="V99" s="48" t="e">
        <f t="shared" si="39"/>
        <v>#VALUE!</v>
      </c>
      <c r="W99" s="48" t="e">
        <f t="shared" si="39"/>
        <v>#VALUE!</v>
      </c>
      <c r="X99" s="48" t="e">
        <f t="shared" si="39"/>
        <v>#VALUE!</v>
      </c>
      <c r="Y99" s="48" t="e">
        <f t="shared" si="39"/>
        <v>#VALUE!</v>
      </c>
      <c r="Z99" s="48" t="e">
        <f t="shared" si="39"/>
        <v>#VALUE!</v>
      </c>
      <c r="AA99" s="48" t="e">
        <f t="shared" si="39"/>
        <v>#VALUE!</v>
      </c>
      <c r="AB99" s="48" t="e">
        <f t="shared" si="39"/>
        <v>#VALUE!</v>
      </c>
      <c r="AC99" s="48" t="e">
        <f t="shared" si="39"/>
        <v>#VALUE!</v>
      </c>
      <c r="AD99" s="48" t="e">
        <f t="shared" si="39"/>
        <v>#VALUE!</v>
      </c>
      <c r="AE99" s="48" t="e">
        <f t="shared" si="39"/>
        <v>#VALUE!</v>
      </c>
      <c r="AF99" s="48" t="e">
        <f t="shared" si="39"/>
        <v>#VALUE!</v>
      </c>
      <c r="AG99" s="48" t="e">
        <f t="shared" si="39"/>
        <v>#VALUE!</v>
      </c>
      <c r="AH99" s="49" t="s">
        <v>28</v>
      </c>
      <c r="AI99" s="47">
        <f>_xlfn.AGGREGATE(9,6,C99:AG99)</f>
        <v>0</v>
      </c>
      <c r="AJ99" s="37"/>
    </row>
    <row r="100" spans="2:38" hidden="1" x14ac:dyDescent="0.2">
      <c r="B100" s="44" t="s">
        <v>29</v>
      </c>
      <c r="C100" s="45" t="e">
        <f t="shared" ref="C100:AG100" si="40">IF(AND(DAY(C90)&gt;=8,DAY(C90)&lt;=14,C91="土"),1,0)</f>
        <v>#VALUE!</v>
      </c>
      <c r="D100" s="45" t="e">
        <f t="shared" si="40"/>
        <v>#VALUE!</v>
      </c>
      <c r="E100" s="45" t="e">
        <f t="shared" si="40"/>
        <v>#VALUE!</v>
      </c>
      <c r="F100" s="45" t="e">
        <f t="shared" si="40"/>
        <v>#VALUE!</v>
      </c>
      <c r="G100" s="45" t="e">
        <f t="shared" si="40"/>
        <v>#VALUE!</v>
      </c>
      <c r="H100" s="45" t="e">
        <f t="shared" si="40"/>
        <v>#VALUE!</v>
      </c>
      <c r="I100" s="45" t="e">
        <f t="shared" si="40"/>
        <v>#VALUE!</v>
      </c>
      <c r="J100" s="45" t="e">
        <f t="shared" si="40"/>
        <v>#VALUE!</v>
      </c>
      <c r="K100" s="45" t="e">
        <f t="shared" si="40"/>
        <v>#VALUE!</v>
      </c>
      <c r="L100" s="45" t="e">
        <f t="shared" si="40"/>
        <v>#VALUE!</v>
      </c>
      <c r="M100" s="45" t="e">
        <f t="shared" si="40"/>
        <v>#VALUE!</v>
      </c>
      <c r="N100" s="45" t="e">
        <f t="shared" si="40"/>
        <v>#VALUE!</v>
      </c>
      <c r="O100" s="45" t="e">
        <f t="shared" si="40"/>
        <v>#VALUE!</v>
      </c>
      <c r="P100" s="45" t="e">
        <f t="shared" si="40"/>
        <v>#VALUE!</v>
      </c>
      <c r="Q100" s="45" t="e">
        <f t="shared" si="40"/>
        <v>#VALUE!</v>
      </c>
      <c r="R100" s="45" t="e">
        <f t="shared" si="40"/>
        <v>#VALUE!</v>
      </c>
      <c r="S100" s="45" t="e">
        <f t="shared" si="40"/>
        <v>#VALUE!</v>
      </c>
      <c r="T100" s="45" t="e">
        <f t="shared" si="40"/>
        <v>#VALUE!</v>
      </c>
      <c r="U100" s="45" t="e">
        <f t="shared" si="40"/>
        <v>#VALUE!</v>
      </c>
      <c r="V100" s="45" t="e">
        <f t="shared" si="40"/>
        <v>#VALUE!</v>
      </c>
      <c r="W100" s="45" t="e">
        <f t="shared" si="40"/>
        <v>#VALUE!</v>
      </c>
      <c r="X100" s="45" t="e">
        <f t="shared" si="40"/>
        <v>#VALUE!</v>
      </c>
      <c r="Y100" s="45" t="e">
        <f t="shared" si="40"/>
        <v>#VALUE!</v>
      </c>
      <c r="Z100" s="45" t="e">
        <f t="shared" si="40"/>
        <v>#VALUE!</v>
      </c>
      <c r="AA100" s="45" t="e">
        <f t="shared" si="40"/>
        <v>#VALUE!</v>
      </c>
      <c r="AB100" s="45" t="e">
        <f t="shared" si="40"/>
        <v>#VALUE!</v>
      </c>
      <c r="AC100" s="45" t="e">
        <f t="shared" si="40"/>
        <v>#VALUE!</v>
      </c>
      <c r="AD100" s="45" t="e">
        <f t="shared" si="40"/>
        <v>#VALUE!</v>
      </c>
      <c r="AE100" s="45" t="e">
        <f t="shared" si="40"/>
        <v>#VALUE!</v>
      </c>
      <c r="AF100" s="45" t="e">
        <f t="shared" si="40"/>
        <v>#VALUE!</v>
      </c>
      <c r="AG100" s="45" t="e">
        <f t="shared" si="40"/>
        <v>#VALUE!</v>
      </c>
      <c r="AH100" s="46" t="s">
        <v>26</v>
      </c>
      <c r="AI100" s="47">
        <f>_xlfn.AGGREGATE(9,6,C100:AG100)</f>
        <v>0</v>
      </c>
      <c r="AJ100" s="37"/>
    </row>
    <row r="101" spans="2:38" hidden="1" x14ac:dyDescent="0.2">
      <c r="B101" s="44" t="s">
        <v>30</v>
      </c>
      <c r="C101" s="48" t="e">
        <f t="shared" ref="C101:AG101" si="41">IF(AND(DAY(C90)&gt;=8,DAY(C90)&lt;=14,C91="土",OR(C96="休",C96="雨")),1,0)</f>
        <v>#VALUE!</v>
      </c>
      <c r="D101" s="48" t="e">
        <f t="shared" si="41"/>
        <v>#VALUE!</v>
      </c>
      <c r="E101" s="48" t="e">
        <f t="shared" si="41"/>
        <v>#VALUE!</v>
      </c>
      <c r="F101" s="48" t="e">
        <f t="shared" si="41"/>
        <v>#VALUE!</v>
      </c>
      <c r="G101" s="48" t="e">
        <f t="shared" si="41"/>
        <v>#VALUE!</v>
      </c>
      <c r="H101" s="48" t="e">
        <f t="shared" si="41"/>
        <v>#VALUE!</v>
      </c>
      <c r="I101" s="48" t="e">
        <f t="shared" si="41"/>
        <v>#VALUE!</v>
      </c>
      <c r="J101" s="48" t="e">
        <f t="shared" si="41"/>
        <v>#VALUE!</v>
      </c>
      <c r="K101" s="48" t="e">
        <f t="shared" si="41"/>
        <v>#VALUE!</v>
      </c>
      <c r="L101" s="48" t="e">
        <f t="shared" si="41"/>
        <v>#VALUE!</v>
      </c>
      <c r="M101" s="48" t="e">
        <f t="shared" si="41"/>
        <v>#VALUE!</v>
      </c>
      <c r="N101" s="48" t="e">
        <f t="shared" si="41"/>
        <v>#VALUE!</v>
      </c>
      <c r="O101" s="48" t="e">
        <f t="shared" si="41"/>
        <v>#VALUE!</v>
      </c>
      <c r="P101" s="48" t="e">
        <f t="shared" si="41"/>
        <v>#VALUE!</v>
      </c>
      <c r="Q101" s="48" t="e">
        <f t="shared" si="41"/>
        <v>#VALUE!</v>
      </c>
      <c r="R101" s="48" t="e">
        <f t="shared" si="41"/>
        <v>#VALUE!</v>
      </c>
      <c r="S101" s="48" t="e">
        <f t="shared" si="41"/>
        <v>#VALUE!</v>
      </c>
      <c r="T101" s="48" t="e">
        <f t="shared" si="41"/>
        <v>#VALUE!</v>
      </c>
      <c r="U101" s="48" t="e">
        <f t="shared" si="41"/>
        <v>#VALUE!</v>
      </c>
      <c r="V101" s="48" t="e">
        <f t="shared" si="41"/>
        <v>#VALUE!</v>
      </c>
      <c r="W101" s="48" t="e">
        <f t="shared" si="41"/>
        <v>#VALUE!</v>
      </c>
      <c r="X101" s="48" t="e">
        <f t="shared" si="41"/>
        <v>#VALUE!</v>
      </c>
      <c r="Y101" s="48" t="e">
        <f t="shared" si="41"/>
        <v>#VALUE!</v>
      </c>
      <c r="Z101" s="48" t="e">
        <f t="shared" si="41"/>
        <v>#VALUE!</v>
      </c>
      <c r="AA101" s="48" t="e">
        <f t="shared" si="41"/>
        <v>#VALUE!</v>
      </c>
      <c r="AB101" s="48" t="e">
        <f t="shared" si="41"/>
        <v>#VALUE!</v>
      </c>
      <c r="AC101" s="48" t="e">
        <f t="shared" si="41"/>
        <v>#VALUE!</v>
      </c>
      <c r="AD101" s="48" t="e">
        <f t="shared" si="41"/>
        <v>#VALUE!</v>
      </c>
      <c r="AE101" s="48" t="e">
        <f t="shared" si="41"/>
        <v>#VALUE!</v>
      </c>
      <c r="AF101" s="48" t="e">
        <f t="shared" si="41"/>
        <v>#VALUE!</v>
      </c>
      <c r="AG101" s="48" t="e">
        <f t="shared" si="41"/>
        <v>#VALUE!</v>
      </c>
      <c r="AH101" s="49" t="s">
        <v>28</v>
      </c>
      <c r="AI101" s="47">
        <f>_xlfn.AGGREGATE(9,6,C101:AG101)</f>
        <v>0</v>
      </c>
      <c r="AJ101" s="37"/>
    </row>
    <row r="102" spans="2:38" s="34" customFormat="1" x14ac:dyDescent="0.2">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I102" s="58"/>
      <c r="AL102" s="57"/>
    </row>
    <row r="103" spans="2:38" hidden="1" x14ac:dyDescent="0.2">
      <c r="C103" s="2" t="e">
        <f>YEAR(C106)</f>
        <v>#VALUE!</v>
      </c>
      <c r="D103" s="2" t="e">
        <f>MONTH(C106)</f>
        <v>#VALUE!</v>
      </c>
    </row>
    <row r="104" spans="2:38" x14ac:dyDescent="0.2">
      <c r="B104" s="7" t="s">
        <v>16</v>
      </c>
      <c r="C104" s="96" t="e">
        <f>C106</f>
        <v>#VALUE!</v>
      </c>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row>
    <row r="105" spans="2:38" hidden="1" x14ac:dyDescent="0.2">
      <c r="B105" s="51"/>
      <c r="C105" s="30" t="e">
        <f>DATE($C103,$D103,1)</f>
        <v>#VALUE!</v>
      </c>
      <c r="D105" s="30" t="e">
        <f t="shared" ref="D105:AG105" si="42">C105+1</f>
        <v>#VALUE!</v>
      </c>
      <c r="E105" s="30" t="e">
        <f t="shared" si="42"/>
        <v>#VALUE!</v>
      </c>
      <c r="F105" s="30" t="e">
        <f t="shared" si="42"/>
        <v>#VALUE!</v>
      </c>
      <c r="G105" s="30" t="e">
        <f t="shared" si="42"/>
        <v>#VALUE!</v>
      </c>
      <c r="H105" s="30" t="e">
        <f t="shared" si="42"/>
        <v>#VALUE!</v>
      </c>
      <c r="I105" s="30" t="e">
        <f t="shared" si="42"/>
        <v>#VALUE!</v>
      </c>
      <c r="J105" s="30" t="e">
        <f t="shared" si="42"/>
        <v>#VALUE!</v>
      </c>
      <c r="K105" s="30" t="e">
        <f t="shared" si="42"/>
        <v>#VALUE!</v>
      </c>
      <c r="L105" s="30" t="e">
        <f t="shared" si="42"/>
        <v>#VALUE!</v>
      </c>
      <c r="M105" s="30" t="e">
        <f t="shared" si="42"/>
        <v>#VALUE!</v>
      </c>
      <c r="N105" s="30" t="e">
        <f t="shared" si="42"/>
        <v>#VALUE!</v>
      </c>
      <c r="O105" s="30" t="e">
        <f t="shared" si="42"/>
        <v>#VALUE!</v>
      </c>
      <c r="P105" s="30" t="e">
        <f t="shared" si="42"/>
        <v>#VALUE!</v>
      </c>
      <c r="Q105" s="30" t="e">
        <f t="shared" si="42"/>
        <v>#VALUE!</v>
      </c>
      <c r="R105" s="30" t="e">
        <f t="shared" si="42"/>
        <v>#VALUE!</v>
      </c>
      <c r="S105" s="30" t="e">
        <f t="shared" si="42"/>
        <v>#VALUE!</v>
      </c>
      <c r="T105" s="30" t="e">
        <f t="shared" si="42"/>
        <v>#VALUE!</v>
      </c>
      <c r="U105" s="30" t="e">
        <f t="shared" si="42"/>
        <v>#VALUE!</v>
      </c>
      <c r="V105" s="30" t="e">
        <f t="shared" si="42"/>
        <v>#VALUE!</v>
      </c>
      <c r="W105" s="30" t="e">
        <f t="shared" si="42"/>
        <v>#VALUE!</v>
      </c>
      <c r="X105" s="30" t="e">
        <f t="shared" si="42"/>
        <v>#VALUE!</v>
      </c>
      <c r="Y105" s="30" t="e">
        <f t="shared" si="42"/>
        <v>#VALUE!</v>
      </c>
      <c r="Z105" s="30" t="e">
        <f t="shared" si="42"/>
        <v>#VALUE!</v>
      </c>
      <c r="AA105" s="30" t="e">
        <f t="shared" si="42"/>
        <v>#VALUE!</v>
      </c>
      <c r="AB105" s="30" t="e">
        <f t="shared" si="42"/>
        <v>#VALUE!</v>
      </c>
      <c r="AC105" s="30" t="e">
        <f t="shared" si="42"/>
        <v>#VALUE!</v>
      </c>
      <c r="AD105" s="30" t="e">
        <f t="shared" si="42"/>
        <v>#VALUE!</v>
      </c>
      <c r="AE105" s="30" t="e">
        <f t="shared" si="42"/>
        <v>#VALUE!</v>
      </c>
      <c r="AF105" s="30" t="e">
        <f t="shared" si="42"/>
        <v>#VALUE!</v>
      </c>
      <c r="AG105" s="30" t="e">
        <f t="shared" si="42"/>
        <v>#VALUE!</v>
      </c>
      <c r="AH105" s="52"/>
      <c r="AI105" s="53"/>
    </row>
    <row r="106" spans="2:38" x14ac:dyDescent="0.2">
      <c r="B106" s="54" t="s">
        <v>17</v>
      </c>
      <c r="C106" s="55" t="e">
        <f>IF(EDATE(C89,1)&gt;$G$5,"",EDATE(C89,1))</f>
        <v>#VALUE!</v>
      </c>
      <c r="D106" s="30" t="e">
        <f t="shared" ref="D106:AG106" si="43">IF(D105&gt;$G$5,"",IF(C106=EOMONTH(DATE($C103,$D103,1),0),"",IF(C106="","",C106+1)))</f>
        <v>#VALUE!</v>
      </c>
      <c r="E106" s="30" t="e">
        <f t="shared" si="43"/>
        <v>#VALUE!</v>
      </c>
      <c r="F106" s="30" t="e">
        <f t="shared" si="43"/>
        <v>#VALUE!</v>
      </c>
      <c r="G106" s="30" t="e">
        <f t="shared" si="43"/>
        <v>#VALUE!</v>
      </c>
      <c r="H106" s="30" t="e">
        <f t="shared" si="43"/>
        <v>#VALUE!</v>
      </c>
      <c r="I106" s="30" t="e">
        <f t="shared" si="43"/>
        <v>#VALUE!</v>
      </c>
      <c r="J106" s="30" t="e">
        <f t="shared" si="43"/>
        <v>#VALUE!</v>
      </c>
      <c r="K106" s="30" t="e">
        <f t="shared" si="43"/>
        <v>#VALUE!</v>
      </c>
      <c r="L106" s="30" t="e">
        <f t="shared" si="43"/>
        <v>#VALUE!</v>
      </c>
      <c r="M106" s="30" t="e">
        <f t="shared" si="43"/>
        <v>#VALUE!</v>
      </c>
      <c r="N106" s="30" t="e">
        <f t="shared" si="43"/>
        <v>#VALUE!</v>
      </c>
      <c r="O106" s="30" t="e">
        <f t="shared" si="43"/>
        <v>#VALUE!</v>
      </c>
      <c r="P106" s="30" t="e">
        <f t="shared" si="43"/>
        <v>#VALUE!</v>
      </c>
      <c r="Q106" s="30" t="e">
        <f t="shared" si="43"/>
        <v>#VALUE!</v>
      </c>
      <c r="R106" s="30" t="e">
        <f t="shared" si="43"/>
        <v>#VALUE!</v>
      </c>
      <c r="S106" s="30" t="e">
        <f t="shared" si="43"/>
        <v>#VALUE!</v>
      </c>
      <c r="T106" s="30" t="e">
        <f t="shared" si="43"/>
        <v>#VALUE!</v>
      </c>
      <c r="U106" s="30" t="e">
        <f t="shared" si="43"/>
        <v>#VALUE!</v>
      </c>
      <c r="V106" s="30" t="e">
        <f t="shared" si="43"/>
        <v>#VALUE!</v>
      </c>
      <c r="W106" s="30" t="e">
        <f t="shared" si="43"/>
        <v>#VALUE!</v>
      </c>
      <c r="X106" s="30" t="e">
        <f t="shared" si="43"/>
        <v>#VALUE!</v>
      </c>
      <c r="Y106" s="30" t="e">
        <f t="shared" si="43"/>
        <v>#VALUE!</v>
      </c>
      <c r="Z106" s="30" t="e">
        <f t="shared" si="43"/>
        <v>#VALUE!</v>
      </c>
      <c r="AA106" s="30" t="e">
        <f t="shared" si="43"/>
        <v>#VALUE!</v>
      </c>
      <c r="AB106" s="30" t="e">
        <f t="shared" si="43"/>
        <v>#VALUE!</v>
      </c>
      <c r="AC106" s="30" t="e">
        <f t="shared" si="43"/>
        <v>#VALUE!</v>
      </c>
      <c r="AD106" s="30" t="e">
        <f t="shared" si="43"/>
        <v>#VALUE!</v>
      </c>
      <c r="AE106" s="30" t="e">
        <f t="shared" si="43"/>
        <v>#VALUE!</v>
      </c>
      <c r="AF106" s="30" t="e">
        <f t="shared" si="43"/>
        <v>#VALUE!</v>
      </c>
      <c r="AG106" s="30" t="e">
        <f t="shared" si="43"/>
        <v>#VALUE!</v>
      </c>
      <c r="AH106" s="31" t="s">
        <v>18</v>
      </c>
      <c r="AI106" s="32">
        <f>+COUNTIFS(C107:AG107,"土",C108:AG108,"")+COUNTIFS(C107:AG107,"日",C108:AG108,"")</f>
        <v>0</v>
      </c>
    </row>
    <row r="107" spans="2:38" s="34" customFormat="1" x14ac:dyDescent="0.2">
      <c r="B107" s="56" t="s">
        <v>19</v>
      </c>
      <c r="C107" s="33" t="str">
        <f t="shared" ref="C107:AG107" si="44">IFERROR(TEXT(WEEKDAY(+C106),"aaa"),"")</f>
        <v/>
      </c>
      <c r="D107" s="33" t="str">
        <f t="shared" si="44"/>
        <v/>
      </c>
      <c r="E107" s="33" t="str">
        <f t="shared" si="44"/>
        <v/>
      </c>
      <c r="F107" s="33" t="str">
        <f t="shared" si="44"/>
        <v/>
      </c>
      <c r="G107" s="33" t="str">
        <f t="shared" si="44"/>
        <v/>
      </c>
      <c r="H107" s="33" t="str">
        <f t="shared" si="44"/>
        <v/>
      </c>
      <c r="I107" s="33" t="str">
        <f t="shared" si="44"/>
        <v/>
      </c>
      <c r="J107" s="33" t="str">
        <f t="shared" si="44"/>
        <v/>
      </c>
      <c r="K107" s="33" t="str">
        <f t="shared" si="44"/>
        <v/>
      </c>
      <c r="L107" s="33" t="str">
        <f t="shared" si="44"/>
        <v/>
      </c>
      <c r="M107" s="33" t="str">
        <f t="shared" si="44"/>
        <v/>
      </c>
      <c r="N107" s="33" t="str">
        <f t="shared" si="44"/>
        <v/>
      </c>
      <c r="O107" s="33" t="str">
        <f t="shared" si="44"/>
        <v/>
      </c>
      <c r="P107" s="33" t="str">
        <f t="shared" si="44"/>
        <v/>
      </c>
      <c r="Q107" s="33" t="str">
        <f t="shared" si="44"/>
        <v/>
      </c>
      <c r="R107" s="33" t="str">
        <f t="shared" si="44"/>
        <v/>
      </c>
      <c r="S107" s="33" t="str">
        <f t="shared" si="44"/>
        <v/>
      </c>
      <c r="T107" s="33" t="str">
        <f t="shared" si="44"/>
        <v/>
      </c>
      <c r="U107" s="33" t="str">
        <f t="shared" si="44"/>
        <v/>
      </c>
      <c r="V107" s="33" t="str">
        <f t="shared" si="44"/>
        <v/>
      </c>
      <c r="W107" s="33" t="str">
        <f t="shared" si="44"/>
        <v/>
      </c>
      <c r="X107" s="33" t="str">
        <f t="shared" si="44"/>
        <v/>
      </c>
      <c r="Y107" s="33" t="str">
        <f t="shared" si="44"/>
        <v/>
      </c>
      <c r="Z107" s="33" t="str">
        <f t="shared" si="44"/>
        <v/>
      </c>
      <c r="AA107" s="33" t="str">
        <f t="shared" si="44"/>
        <v/>
      </c>
      <c r="AB107" s="33" t="str">
        <f t="shared" si="44"/>
        <v/>
      </c>
      <c r="AC107" s="33" t="str">
        <f t="shared" si="44"/>
        <v/>
      </c>
      <c r="AD107" s="33" t="str">
        <f t="shared" si="44"/>
        <v/>
      </c>
      <c r="AE107" s="33" t="str">
        <f t="shared" si="44"/>
        <v/>
      </c>
      <c r="AF107" s="33" t="str">
        <f t="shared" si="44"/>
        <v/>
      </c>
      <c r="AG107" s="33" t="str">
        <f t="shared" si="44"/>
        <v/>
      </c>
      <c r="AH107" s="31" t="s">
        <v>20</v>
      </c>
      <c r="AI107" s="32">
        <f>+COUNTIF(C108:AG108,"夏休")+COUNTIF(C108:AG108,"冬休")+COUNTIF(C108:AG108,"中止")</f>
        <v>0</v>
      </c>
      <c r="AL107" s="57"/>
    </row>
    <row r="108" spans="2:38" s="34" customFormat="1" ht="13.5" customHeight="1" x14ac:dyDescent="0.2">
      <c r="B108" s="84" t="s">
        <v>20</v>
      </c>
      <c r="C108" s="85"/>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7"/>
      <c r="AH108" s="35" t="s">
        <v>1</v>
      </c>
      <c r="AI108" s="36">
        <f>COUNT(C106:AG106)-AI107</f>
        <v>0</v>
      </c>
      <c r="AL108" s="57"/>
    </row>
    <row r="109" spans="2:38" s="34" customFormat="1" ht="13.5" customHeight="1" x14ac:dyDescent="0.2">
      <c r="B109" s="84"/>
      <c r="C109" s="85"/>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35" t="s">
        <v>21</v>
      </c>
      <c r="AI109" s="36">
        <f>+COUNTIF(C110:AG111,"休")</f>
        <v>0</v>
      </c>
      <c r="AJ109" s="37" t="e">
        <f>IF(AI110&gt;0.285,"",IF(AI109&lt;AI106,"←計画日数が足りません",""))</f>
        <v>#DIV/0!</v>
      </c>
      <c r="AL109" s="57"/>
    </row>
    <row r="110" spans="2:38" s="34" customFormat="1" ht="13.5" customHeight="1" x14ac:dyDescent="0.2">
      <c r="B110" s="88" t="s">
        <v>7</v>
      </c>
      <c r="C110" s="89"/>
      <c r="D110" s="90"/>
      <c r="E110" s="90"/>
      <c r="F110" s="90"/>
      <c r="G110" s="98"/>
      <c r="H110" s="90"/>
      <c r="I110" s="90"/>
      <c r="J110" s="90"/>
      <c r="K110" s="90"/>
      <c r="L110" s="90"/>
      <c r="M110" s="90"/>
      <c r="N110" s="98"/>
      <c r="O110" s="90"/>
      <c r="P110" s="90"/>
      <c r="Q110" s="90"/>
      <c r="R110" s="90"/>
      <c r="S110" s="90"/>
      <c r="T110" s="90"/>
      <c r="U110" s="98"/>
      <c r="V110" s="90"/>
      <c r="W110" s="90"/>
      <c r="X110" s="90"/>
      <c r="Y110" s="90"/>
      <c r="Z110" s="90"/>
      <c r="AA110" s="90"/>
      <c r="AB110" s="98"/>
      <c r="AC110" s="90"/>
      <c r="AD110" s="90"/>
      <c r="AE110" s="90"/>
      <c r="AF110" s="90"/>
      <c r="AG110" s="91"/>
      <c r="AH110" s="35" t="s">
        <v>22</v>
      </c>
      <c r="AI110" s="38" t="e">
        <f>+AI109/AI108</f>
        <v>#DIV/0!</v>
      </c>
      <c r="AL110" s="57"/>
    </row>
    <row r="111" spans="2:38" s="34" customFormat="1" x14ac:dyDescent="0.2">
      <c r="B111" s="88"/>
      <c r="C111" s="89"/>
      <c r="D111" s="90"/>
      <c r="E111" s="90"/>
      <c r="F111" s="90"/>
      <c r="G111" s="98"/>
      <c r="H111" s="90"/>
      <c r="I111" s="90"/>
      <c r="J111" s="90"/>
      <c r="K111" s="90"/>
      <c r="L111" s="90"/>
      <c r="M111" s="90"/>
      <c r="N111" s="98"/>
      <c r="O111" s="90"/>
      <c r="P111" s="90"/>
      <c r="Q111" s="90"/>
      <c r="R111" s="90"/>
      <c r="S111" s="90"/>
      <c r="T111" s="90"/>
      <c r="U111" s="98"/>
      <c r="V111" s="90"/>
      <c r="W111" s="90"/>
      <c r="X111" s="90"/>
      <c r="Y111" s="90"/>
      <c r="Z111" s="90"/>
      <c r="AA111" s="90"/>
      <c r="AB111" s="98"/>
      <c r="AC111" s="90"/>
      <c r="AD111" s="90"/>
      <c r="AE111" s="90"/>
      <c r="AF111" s="90"/>
      <c r="AG111" s="91"/>
      <c r="AH111" s="35" t="s">
        <v>2</v>
      </c>
      <c r="AI111" s="36">
        <f>+COUNTA(C112:AG113)</f>
        <v>0</v>
      </c>
      <c r="AL111" s="57"/>
    </row>
    <row r="112" spans="2:38" s="34" customFormat="1" x14ac:dyDescent="0.2">
      <c r="B112" s="92" t="s">
        <v>11</v>
      </c>
      <c r="C112" s="93"/>
      <c r="D112" s="94"/>
      <c r="E112" s="94"/>
      <c r="F112" s="94"/>
      <c r="G112" s="100"/>
      <c r="H112" s="94"/>
      <c r="I112" s="94"/>
      <c r="J112" s="94"/>
      <c r="K112" s="94"/>
      <c r="L112" s="94"/>
      <c r="M112" s="94"/>
      <c r="N112" s="100"/>
      <c r="O112" s="94"/>
      <c r="P112" s="94"/>
      <c r="Q112" s="94"/>
      <c r="R112" s="94"/>
      <c r="S112" s="94"/>
      <c r="T112" s="94"/>
      <c r="U112" s="100"/>
      <c r="V112" s="94"/>
      <c r="W112" s="94"/>
      <c r="X112" s="94"/>
      <c r="Y112" s="94"/>
      <c r="Z112" s="94"/>
      <c r="AA112" s="94"/>
      <c r="AB112" s="100"/>
      <c r="AC112" s="94"/>
      <c r="AD112" s="94"/>
      <c r="AE112" s="94"/>
      <c r="AF112" s="94"/>
      <c r="AG112" s="95"/>
      <c r="AH112" s="39" t="s">
        <v>23</v>
      </c>
      <c r="AI112" s="40" t="e">
        <f>+AI111/AI108</f>
        <v>#DIV/0!</v>
      </c>
      <c r="AL112" s="22">
        <f>+COUNTIF(C110:AG111,"休")</f>
        <v>0</v>
      </c>
    </row>
    <row r="113" spans="2:38" s="34" customFormat="1" x14ac:dyDescent="0.2">
      <c r="B113" s="92"/>
      <c r="C113" s="93"/>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5"/>
      <c r="AH113" s="41" t="s">
        <v>24</v>
      </c>
      <c r="AI113" s="42" t="str">
        <f>IF(7&gt;AI108,"対象外",IF(AI111&gt;=AI106,"OK","NG"))</f>
        <v>対象外</v>
      </c>
      <c r="AJ113" s="37" t="str">
        <f>IF(AI113="対象外","←７日間に満たない期間は達成判定の対象外",IF(AI113="NG","←月単位未達成","←月単位達成"))</f>
        <v>←７日間に満たない期間は達成判定の対象外</v>
      </c>
      <c r="AL113" s="43" t="str">
        <f>IF(7&gt;AI108,"対象外",IF(AL112&gt;=AI106,"OK","NG"))</f>
        <v>対象外</v>
      </c>
    </row>
    <row r="114" spans="2:38" hidden="1" x14ac:dyDescent="0.2">
      <c r="B114" s="44" t="s">
        <v>25</v>
      </c>
      <c r="C114" s="45" t="e">
        <f t="shared" ref="C114:AG114" si="45">IF(AND(DAY(C106)&gt;=22,DAY(C106)&lt;=28,C107="土"),1,0)</f>
        <v>#VALUE!</v>
      </c>
      <c r="D114" s="45" t="e">
        <f t="shared" si="45"/>
        <v>#VALUE!</v>
      </c>
      <c r="E114" s="45" t="e">
        <f t="shared" si="45"/>
        <v>#VALUE!</v>
      </c>
      <c r="F114" s="45" t="e">
        <f t="shared" si="45"/>
        <v>#VALUE!</v>
      </c>
      <c r="G114" s="45" t="e">
        <f t="shared" si="45"/>
        <v>#VALUE!</v>
      </c>
      <c r="H114" s="45" t="e">
        <f t="shared" si="45"/>
        <v>#VALUE!</v>
      </c>
      <c r="I114" s="45" t="e">
        <f t="shared" si="45"/>
        <v>#VALUE!</v>
      </c>
      <c r="J114" s="45" t="e">
        <f t="shared" si="45"/>
        <v>#VALUE!</v>
      </c>
      <c r="K114" s="45" t="e">
        <f t="shared" si="45"/>
        <v>#VALUE!</v>
      </c>
      <c r="L114" s="45" t="e">
        <f t="shared" si="45"/>
        <v>#VALUE!</v>
      </c>
      <c r="M114" s="45" t="e">
        <f t="shared" si="45"/>
        <v>#VALUE!</v>
      </c>
      <c r="N114" s="45" t="e">
        <f t="shared" si="45"/>
        <v>#VALUE!</v>
      </c>
      <c r="O114" s="45" t="e">
        <f t="shared" si="45"/>
        <v>#VALUE!</v>
      </c>
      <c r="P114" s="45" t="e">
        <f t="shared" si="45"/>
        <v>#VALUE!</v>
      </c>
      <c r="Q114" s="45" t="e">
        <f t="shared" si="45"/>
        <v>#VALUE!</v>
      </c>
      <c r="R114" s="45" t="e">
        <f t="shared" si="45"/>
        <v>#VALUE!</v>
      </c>
      <c r="S114" s="45" t="e">
        <f t="shared" si="45"/>
        <v>#VALUE!</v>
      </c>
      <c r="T114" s="45" t="e">
        <f t="shared" si="45"/>
        <v>#VALUE!</v>
      </c>
      <c r="U114" s="45" t="e">
        <f t="shared" si="45"/>
        <v>#VALUE!</v>
      </c>
      <c r="V114" s="45" t="e">
        <f t="shared" si="45"/>
        <v>#VALUE!</v>
      </c>
      <c r="W114" s="45" t="e">
        <f t="shared" si="45"/>
        <v>#VALUE!</v>
      </c>
      <c r="X114" s="45" t="e">
        <f t="shared" si="45"/>
        <v>#VALUE!</v>
      </c>
      <c r="Y114" s="45" t="e">
        <f t="shared" si="45"/>
        <v>#VALUE!</v>
      </c>
      <c r="Z114" s="45" t="e">
        <f t="shared" si="45"/>
        <v>#VALUE!</v>
      </c>
      <c r="AA114" s="45" t="e">
        <f t="shared" si="45"/>
        <v>#VALUE!</v>
      </c>
      <c r="AB114" s="45" t="e">
        <f t="shared" si="45"/>
        <v>#VALUE!</v>
      </c>
      <c r="AC114" s="45" t="e">
        <f t="shared" si="45"/>
        <v>#VALUE!</v>
      </c>
      <c r="AD114" s="45" t="e">
        <f t="shared" si="45"/>
        <v>#VALUE!</v>
      </c>
      <c r="AE114" s="45" t="e">
        <f t="shared" si="45"/>
        <v>#VALUE!</v>
      </c>
      <c r="AF114" s="45" t="e">
        <f t="shared" si="45"/>
        <v>#VALUE!</v>
      </c>
      <c r="AG114" s="45" t="e">
        <f t="shared" si="45"/>
        <v>#VALUE!</v>
      </c>
      <c r="AH114" s="46" t="s">
        <v>26</v>
      </c>
      <c r="AI114" s="47">
        <f>_xlfn.AGGREGATE(9,6,C114:AG114)</f>
        <v>0</v>
      </c>
      <c r="AJ114" s="37"/>
    </row>
    <row r="115" spans="2:38" hidden="1" x14ac:dyDescent="0.2">
      <c r="B115" s="44" t="s">
        <v>27</v>
      </c>
      <c r="C115" s="48" t="e">
        <f t="shared" ref="C115:AG115" si="46">IF(AND(DAY(C106)&gt;=22,DAY(C106)&lt;=28,C107="土",OR(C112="休",C112="雨")),1,0)</f>
        <v>#VALUE!</v>
      </c>
      <c r="D115" s="48" t="e">
        <f t="shared" si="46"/>
        <v>#VALUE!</v>
      </c>
      <c r="E115" s="48" t="e">
        <f t="shared" si="46"/>
        <v>#VALUE!</v>
      </c>
      <c r="F115" s="48" t="e">
        <f t="shared" si="46"/>
        <v>#VALUE!</v>
      </c>
      <c r="G115" s="48" t="e">
        <f t="shared" si="46"/>
        <v>#VALUE!</v>
      </c>
      <c r="H115" s="48" t="e">
        <f t="shared" si="46"/>
        <v>#VALUE!</v>
      </c>
      <c r="I115" s="48" t="e">
        <f t="shared" si="46"/>
        <v>#VALUE!</v>
      </c>
      <c r="J115" s="48" t="e">
        <f t="shared" si="46"/>
        <v>#VALUE!</v>
      </c>
      <c r="K115" s="48" t="e">
        <f t="shared" si="46"/>
        <v>#VALUE!</v>
      </c>
      <c r="L115" s="48" t="e">
        <f t="shared" si="46"/>
        <v>#VALUE!</v>
      </c>
      <c r="M115" s="48" t="e">
        <f t="shared" si="46"/>
        <v>#VALUE!</v>
      </c>
      <c r="N115" s="48" t="e">
        <f t="shared" si="46"/>
        <v>#VALUE!</v>
      </c>
      <c r="O115" s="48" t="e">
        <f t="shared" si="46"/>
        <v>#VALUE!</v>
      </c>
      <c r="P115" s="48" t="e">
        <f t="shared" si="46"/>
        <v>#VALUE!</v>
      </c>
      <c r="Q115" s="48" t="e">
        <f t="shared" si="46"/>
        <v>#VALUE!</v>
      </c>
      <c r="R115" s="48" t="e">
        <f t="shared" si="46"/>
        <v>#VALUE!</v>
      </c>
      <c r="S115" s="48" t="e">
        <f t="shared" si="46"/>
        <v>#VALUE!</v>
      </c>
      <c r="T115" s="48" t="e">
        <f t="shared" si="46"/>
        <v>#VALUE!</v>
      </c>
      <c r="U115" s="48" t="e">
        <f t="shared" si="46"/>
        <v>#VALUE!</v>
      </c>
      <c r="V115" s="48" t="e">
        <f t="shared" si="46"/>
        <v>#VALUE!</v>
      </c>
      <c r="W115" s="48" t="e">
        <f t="shared" si="46"/>
        <v>#VALUE!</v>
      </c>
      <c r="X115" s="48" t="e">
        <f t="shared" si="46"/>
        <v>#VALUE!</v>
      </c>
      <c r="Y115" s="48" t="e">
        <f t="shared" si="46"/>
        <v>#VALUE!</v>
      </c>
      <c r="Z115" s="48" t="e">
        <f t="shared" si="46"/>
        <v>#VALUE!</v>
      </c>
      <c r="AA115" s="48" t="e">
        <f t="shared" si="46"/>
        <v>#VALUE!</v>
      </c>
      <c r="AB115" s="48" t="e">
        <f t="shared" si="46"/>
        <v>#VALUE!</v>
      </c>
      <c r="AC115" s="48" t="e">
        <f t="shared" si="46"/>
        <v>#VALUE!</v>
      </c>
      <c r="AD115" s="48" t="e">
        <f t="shared" si="46"/>
        <v>#VALUE!</v>
      </c>
      <c r="AE115" s="48" t="e">
        <f t="shared" si="46"/>
        <v>#VALUE!</v>
      </c>
      <c r="AF115" s="48" t="e">
        <f t="shared" si="46"/>
        <v>#VALUE!</v>
      </c>
      <c r="AG115" s="48" t="e">
        <f t="shared" si="46"/>
        <v>#VALUE!</v>
      </c>
      <c r="AH115" s="49" t="s">
        <v>28</v>
      </c>
      <c r="AI115" s="47">
        <f>_xlfn.AGGREGATE(9,6,C115:AG115)</f>
        <v>0</v>
      </c>
      <c r="AJ115" s="37"/>
    </row>
    <row r="116" spans="2:38" hidden="1" x14ac:dyDescent="0.2">
      <c r="B116" s="44" t="s">
        <v>29</v>
      </c>
      <c r="C116" s="45" t="e">
        <f t="shared" ref="C116:AG116" si="47">IF(AND(DAY(C106)&gt;=8,DAY(C106)&lt;=14,C107="土"),1,0)</f>
        <v>#VALUE!</v>
      </c>
      <c r="D116" s="45" t="e">
        <f t="shared" si="47"/>
        <v>#VALUE!</v>
      </c>
      <c r="E116" s="45" t="e">
        <f t="shared" si="47"/>
        <v>#VALUE!</v>
      </c>
      <c r="F116" s="45" t="e">
        <f t="shared" si="47"/>
        <v>#VALUE!</v>
      </c>
      <c r="G116" s="45" t="e">
        <f t="shared" si="47"/>
        <v>#VALUE!</v>
      </c>
      <c r="H116" s="45" t="e">
        <f t="shared" si="47"/>
        <v>#VALUE!</v>
      </c>
      <c r="I116" s="45" t="e">
        <f t="shared" si="47"/>
        <v>#VALUE!</v>
      </c>
      <c r="J116" s="45" t="e">
        <f t="shared" si="47"/>
        <v>#VALUE!</v>
      </c>
      <c r="K116" s="45" t="e">
        <f t="shared" si="47"/>
        <v>#VALUE!</v>
      </c>
      <c r="L116" s="45" t="e">
        <f t="shared" si="47"/>
        <v>#VALUE!</v>
      </c>
      <c r="M116" s="45" t="e">
        <f t="shared" si="47"/>
        <v>#VALUE!</v>
      </c>
      <c r="N116" s="45" t="e">
        <f t="shared" si="47"/>
        <v>#VALUE!</v>
      </c>
      <c r="O116" s="45" t="e">
        <f t="shared" si="47"/>
        <v>#VALUE!</v>
      </c>
      <c r="P116" s="45" t="e">
        <f t="shared" si="47"/>
        <v>#VALUE!</v>
      </c>
      <c r="Q116" s="45" t="e">
        <f t="shared" si="47"/>
        <v>#VALUE!</v>
      </c>
      <c r="R116" s="45" t="e">
        <f t="shared" si="47"/>
        <v>#VALUE!</v>
      </c>
      <c r="S116" s="45" t="e">
        <f t="shared" si="47"/>
        <v>#VALUE!</v>
      </c>
      <c r="T116" s="45" t="e">
        <f t="shared" si="47"/>
        <v>#VALUE!</v>
      </c>
      <c r="U116" s="45" t="e">
        <f t="shared" si="47"/>
        <v>#VALUE!</v>
      </c>
      <c r="V116" s="45" t="e">
        <f t="shared" si="47"/>
        <v>#VALUE!</v>
      </c>
      <c r="W116" s="45" t="e">
        <f t="shared" si="47"/>
        <v>#VALUE!</v>
      </c>
      <c r="X116" s="45" t="e">
        <f t="shared" si="47"/>
        <v>#VALUE!</v>
      </c>
      <c r="Y116" s="45" t="e">
        <f t="shared" si="47"/>
        <v>#VALUE!</v>
      </c>
      <c r="Z116" s="45" t="e">
        <f t="shared" si="47"/>
        <v>#VALUE!</v>
      </c>
      <c r="AA116" s="45" t="e">
        <f t="shared" si="47"/>
        <v>#VALUE!</v>
      </c>
      <c r="AB116" s="45" t="e">
        <f t="shared" si="47"/>
        <v>#VALUE!</v>
      </c>
      <c r="AC116" s="45" t="e">
        <f t="shared" si="47"/>
        <v>#VALUE!</v>
      </c>
      <c r="AD116" s="45" t="e">
        <f t="shared" si="47"/>
        <v>#VALUE!</v>
      </c>
      <c r="AE116" s="45" t="e">
        <f t="shared" si="47"/>
        <v>#VALUE!</v>
      </c>
      <c r="AF116" s="45" t="e">
        <f t="shared" si="47"/>
        <v>#VALUE!</v>
      </c>
      <c r="AG116" s="45" t="e">
        <f t="shared" si="47"/>
        <v>#VALUE!</v>
      </c>
      <c r="AH116" s="46" t="s">
        <v>26</v>
      </c>
      <c r="AI116" s="47">
        <f>_xlfn.AGGREGATE(9,6,C116:AG116)</f>
        <v>0</v>
      </c>
      <c r="AJ116" s="37"/>
    </row>
    <row r="117" spans="2:38" hidden="1" x14ac:dyDescent="0.2">
      <c r="B117" s="44" t="s">
        <v>30</v>
      </c>
      <c r="C117" s="48" t="e">
        <f t="shared" ref="C117:AG117" si="48">IF(AND(DAY(C106)&gt;=8,DAY(C106)&lt;=14,C107="土",OR(C112="休",C112="雨")),1,0)</f>
        <v>#VALUE!</v>
      </c>
      <c r="D117" s="48" t="e">
        <f t="shared" si="48"/>
        <v>#VALUE!</v>
      </c>
      <c r="E117" s="48" t="e">
        <f t="shared" si="48"/>
        <v>#VALUE!</v>
      </c>
      <c r="F117" s="48" t="e">
        <f t="shared" si="48"/>
        <v>#VALUE!</v>
      </c>
      <c r="G117" s="48" t="e">
        <f t="shared" si="48"/>
        <v>#VALUE!</v>
      </c>
      <c r="H117" s="48" t="e">
        <f t="shared" si="48"/>
        <v>#VALUE!</v>
      </c>
      <c r="I117" s="48" t="e">
        <f t="shared" si="48"/>
        <v>#VALUE!</v>
      </c>
      <c r="J117" s="48" t="e">
        <f t="shared" si="48"/>
        <v>#VALUE!</v>
      </c>
      <c r="K117" s="48" t="e">
        <f t="shared" si="48"/>
        <v>#VALUE!</v>
      </c>
      <c r="L117" s="48" t="e">
        <f t="shared" si="48"/>
        <v>#VALUE!</v>
      </c>
      <c r="M117" s="48" t="e">
        <f t="shared" si="48"/>
        <v>#VALUE!</v>
      </c>
      <c r="N117" s="48" t="e">
        <f t="shared" si="48"/>
        <v>#VALUE!</v>
      </c>
      <c r="O117" s="48" t="e">
        <f t="shared" si="48"/>
        <v>#VALUE!</v>
      </c>
      <c r="P117" s="48" t="e">
        <f t="shared" si="48"/>
        <v>#VALUE!</v>
      </c>
      <c r="Q117" s="48" t="e">
        <f t="shared" si="48"/>
        <v>#VALUE!</v>
      </c>
      <c r="R117" s="48" t="e">
        <f t="shared" si="48"/>
        <v>#VALUE!</v>
      </c>
      <c r="S117" s="48" t="e">
        <f t="shared" si="48"/>
        <v>#VALUE!</v>
      </c>
      <c r="T117" s="48" t="e">
        <f t="shared" si="48"/>
        <v>#VALUE!</v>
      </c>
      <c r="U117" s="48" t="e">
        <f t="shared" si="48"/>
        <v>#VALUE!</v>
      </c>
      <c r="V117" s="48" t="e">
        <f t="shared" si="48"/>
        <v>#VALUE!</v>
      </c>
      <c r="W117" s="48" t="e">
        <f t="shared" si="48"/>
        <v>#VALUE!</v>
      </c>
      <c r="X117" s="48" t="e">
        <f t="shared" si="48"/>
        <v>#VALUE!</v>
      </c>
      <c r="Y117" s="48" t="e">
        <f t="shared" si="48"/>
        <v>#VALUE!</v>
      </c>
      <c r="Z117" s="48" t="e">
        <f t="shared" si="48"/>
        <v>#VALUE!</v>
      </c>
      <c r="AA117" s="48" t="e">
        <f t="shared" si="48"/>
        <v>#VALUE!</v>
      </c>
      <c r="AB117" s="48" t="e">
        <f t="shared" si="48"/>
        <v>#VALUE!</v>
      </c>
      <c r="AC117" s="48" t="e">
        <f t="shared" si="48"/>
        <v>#VALUE!</v>
      </c>
      <c r="AD117" s="48" t="e">
        <f t="shared" si="48"/>
        <v>#VALUE!</v>
      </c>
      <c r="AE117" s="48" t="e">
        <f t="shared" si="48"/>
        <v>#VALUE!</v>
      </c>
      <c r="AF117" s="48" t="e">
        <f t="shared" si="48"/>
        <v>#VALUE!</v>
      </c>
      <c r="AG117" s="48" t="e">
        <f t="shared" si="48"/>
        <v>#VALUE!</v>
      </c>
      <c r="AH117" s="49" t="s">
        <v>28</v>
      </c>
      <c r="AI117" s="47">
        <f>_xlfn.AGGREGATE(9,6,C117:AG117)</f>
        <v>0</v>
      </c>
      <c r="AJ117" s="37"/>
    </row>
    <row r="118" spans="2:38" s="34" customFormat="1" x14ac:dyDescent="0.2">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I118" s="58"/>
      <c r="AL118" s="57"/>
    </row>
    <row r="119" spans="2:38" hidden="1" x14ac:dyDescent="0.2">
      <c r="C119" s="2" t="e">
        <f>YEAR(C122)</f>
        <v>#VALUE!</v>
      </c>
      <c r="D119" s="2" t="e">
        <f>MONTH(C122)</f>
        <v>#VALUE!</v>
      </c>
    </row>
    <row r="120" spans="2:38" x14ac:dyDescent="0.2">
      <c r="B120" s="7" t="s">
        <v>16</v>
      </c>
      <c r="C120" s="96" t="e">
        <f>C122</f>
        <v>#VALUE!</v>
      </c>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6"/>
      <c r="AF120" s="96"/>
      <c r="AG120" s="96"/>
      <c r="AH120" s="96"/>
      <c r="AI120" s="96"/>
    </row>
    <row r="121" spans="2:38" hidden="1" x14ac:dyDescent="0.2">
      <c r="B121" s="51"/>
      <c r="C121" s="30" t="e">
        <f>DATE($C119,$D119,1)</f>
        <v>#VALUE!</v>
      </c>
      <c r="D121" s="30" t="e">
        <f t="shared" ref="D121:AG121" si="49">C121+1</f>
        <v>#VALUE!</v>
      </c>
      <c r="E121" s="30" t="e">
        <f t="shared" si="49"/>
        <v>#VALUE!</v>
      </c>
      <c r="F121" s="30" t="e">
        <f t="shared" si="49"/>
        <v>#VALUE!</v>
      </c>
      <c r="G121" s="30" t="e">
        <f t="shared" si="49"/>
        <v>#VALUE!</v>
      </c>
      <c r="H121" s="30" t="e">
        <f t="shared" si="49"/>
        <v>#VALUE!</v>
      </c>
      <c r="I121" s="30" t="e">
        <f t="shared" si="49"/>
        <v>#VALUE!</v>
      </c>
      <c r="J121" s="30" t="e">
        <f t="shared" si="49"/>
        <v>#VALUE!</v>
      </c>
      <c r="K121" s="30" t="e">
        <f t="shared" si="49"/>
        <v>#VALUE!</v>
      </c>
      <c r="L121" s="30" t="e">
        <f t="shared" si="49"/>
        <v>#VALUE!</v>
      </c>
      <c r="M121" s="30" t="e">
        <f t="shared" si="49"/>
        <v>#VALUE!</v>
      </c>
      <c r="N121" s="30" t="e">
        <f t="shared" si="49"/>
        <v>#VALUE!</v>
      </c>
      <c r="O121" s="30" t="e">
        <f t="shared" si="49"/>
        <v>#VALUE!</v>
      </c>
      <c r="P121" s="30" t="e">
        <f t="shared" si="49"/>
        <v>#VALUE!</v>
      </c>
      <c r="Q121" s="30" t="e">
        <f t="shared" si="49"/>
        <v>#VALUE!</v>
      </c>
      <c r="R121" s="30" t="e">
        <f t="shared" si="49"/>
        <v>#VALUE!</v>
      </c>
      <c r="S121" s="30" t="e">
        <f t="shared" si="49"/>
        <v>#VALUE!</v>
      </c>
      <c r="T121" s="30" t="e">
        <f t="shared" si="49"/>
        <v>#VALUE!</v>
      </c>
      <c r="U121" s="30" t="e">
        <f t="shared" si="49"/>
        <v>#VALUE!</v>
      </c>
      <c r="V121" s="30" t="e">
        <f t="shared" si="49"/>
        <v>#VALUE!</v>
      </c>
      <c r="W121" s="30" t="e">
        <f t="shared" si="49"/>
        <v>#VALUE!</v>
      </c>
      <c r="X121" s="30" t="e">
        <f t="shared" si="49"/>
        <v>#VALUE!</v>
      </c>
      <c r="Y121" s="30" t="e">
        <f t="shared" si="49"/>
        <v>#VALUE!</v>
      </c>
      <c r="Z121" s="30" t="e">
        <f t="shared" si="49"/>
        <v>#VALUE!</v>
      </c>
      <c r="AA121" s="30" t="e">
        <f t="shared" si="49"/>
        <v>#VALUE!</v>
      </c>
      <c r="AB121" s="30" t="e">
        <f t="shared" si="49"/>
        <v>#VALUE!</v>
      </c>
      <c r="AC121" s="30" t="e">
        <f t="shared" si="49"/>
        <v>#VALUE!</v>
      </c>
      <c r="AD121" s="30" t="e">
        <f t="shared" si="49"/>
        <v>#VALUE!</v>
      </c>
      <c r="AE121" s="30" t="e">
        <f t="shared" si="49"/>
        <v>#VALUE!</v>
      </c>
      <c r="AF121" s="30" t="e">
        <f t="shared" si="49"/>
        <v>#VALUE!</v>
      </c>
      <c r="AG121" s="30" t="e">
        <f t="shared" si="49"/>
        <v>#VALUE!</v>
      </c>
      <c r="AH121" s="52"/>
      <c r="AI121" s="53"/>
    </row>
    <row r="122" spans="2:38" x14ac:dyDescent="0.2">
      <c r="B122" s="54" t="s">
        <v>17</v>
      </c>
      <c r="C122" s="55" t="e">
        <f>IF(EDATE(C105,1)&gt;$G$5,"",EDATE(C105,1))</f>
        <v>#VALUE!</v>
      </c>
      <c r="D122" s="30" t="e">
        <f t="shared" ref="D122:AG122" si="50">IF(D121&gt;$G$5,"",IF(C122=EOMONTH(DATE($C119,$D119,1),0),"",IF(C122="","",C122+1)))</f>
        <v>#VALUE!</v>
      </c>
      <c r="E122" s="30" t="e">
        <f t="shared" si="50"/>
        <v>#VALUE!</v>
      </c>
      <c r="F122" s="30" t="e">
        <f t="shared" si="50"/>
        <v>#VALUE!</v>
      </c>
      <c r="G122" s="30" t="e">
        <f t="shared" si="50"/>
        <v>#VALUE!</v>
      </c>
      <c r="H122" s="30" t="e">
        <f t="shared" si="50"/>
        <v>#VALUE!</v>
      </c>
      <c r="I122" s="30" t="e">
        <f t="shared" si="50"/>
        <v>#VALUE!</v>
      </c>
      <c r="J122" s="30" t="e">
        <f t="shared" si="50"/>
        <v>#VALUE!</v>
      </c>
      <c r="K122" s="30" t="e">
        <f t="shared" si="50"/>
        <v>#VALUE!</v>
      </c>
      <c r="L122" s="30" t="e">
        <f t="shared" si="50"/>
        <v>#VALUE!</v>
      </c>
      <c r="M122" s="30" t="e">
        <f t="shared" si="50"/>
        <v>#VALUE!</v>
      </c>
      <c r="N122" s="30" t="e">
        <f t="shared" si="50"/>
        <v>#VALUE!</v>
      </c>
      <c r="O122" s="30" t="e">
        <f t="shared" si="50"/>
        <v>#VALUE!</v>
      </c>
      <c r="P122" s="30" t="e">
        <f t="shared" si="50"/>
        <v>#VALUE!</v>
      </c>
      <c r="Q122" s="30" t="e">
        <f t="shared" si="50"/>
        <v>#VALUE!</v>
      </c>
      <c r="R122" s="30" t="e">
        <f t="shared" si="50"/>
        <v>#VALUE!</v>
      </c>
      <c r="S122" s="30" t="e">
        <f t="shared" si="50"/>
        <v>#VALUE!</v>
      </c>
      <c r="T122" s="30" t="e">
        <f t="shared" si="50"/>
        <v>#VALUE!</v>
      </c>
      <c r="U122" s="30" t="e">
        <f t="shared" si="50"/>
        <v>#VALUE!</v>
      </c>
      <c r="V122" s="30" t="e">
        <f t="shared" si="50"/>
        <v>#VALUE!</v>
      </c>
      <c r="W122" s="30" t="e">
        <f t="shared" si="50"/>
        <v>#VALUE!</v>
      </c>
      <c r="X122" s="30" t="e">
        <f t="shared" si="50"/>
        <v>#VALUE!</v>
      </c>
      <c r="Y122" s="30" t="e">
        <f t="shared" si="50"/>
        <v>#VALUE!</v>
      </c>
      <c r="Z122" s="30" t="e">
        <f t="shared" si="50"/>
        <v>#VALUE!</v>
      </c>
      <c r="AA122" s="30" t="e">
        <f t="shared" si="50"/>
        <v>#VALUE!</v>
      </c>
      <c r="AB122" s="30" t="e">
        <f t="shared" si="50"/>
        <v>#VALUE!</v>
      </c>
      <c r="AC122" s="30" t="e">
        <f t="shared" si="50"/>
        <v>#VALUE!</v>
      </c>
      <c r="AD122" s="30" t="e">
        <f t="shared" si="50"/>
        <v>#VALUE!</v>
      </c>
      <c r="AE122" s="30" t="e">
        <f t="shared" si="50"/>
        <v>#VALUE!</v>
      </c>
      <c r="AF122" s="30" t="e">
        <f t="shared" si="50"/>
        <v>#VALUE!</v>
      </c>
      <c r="AG122" s="30" t="e">
        <f t="shared" si="50"/>
        <v>#VALUE!</v>
      </c>
      <c r="AH122" s="31" t="s">
        <v>18</v>
      </c>
      <c r="AI122" s="32">
        <f>+COUNTIFS(C123:AG123,"土",C124:AG124,"")+COUNTIFS(C123:AG123,"日",C124:AG124,"")</f>
        <v>0</v>
      </c>
    </row>
    <row r="123" spans="2:38" s="34" customFormat="1" x14ac:dyDescent="0.2">
      <c r="B123" s="56" t="s">
        <v>19</v>
      </c>
      <c r="C123" s="33" t="str">
        <f t="shared" ref="C123:AG123" si="51">IFERROR(TEXT(WEEKDAY(+C122),"aaa"),"")</f>
        <v/>
      </c>
      <c r="D123" s="33" t="str">
        <f t="shared" si="51"/>
        <v/>
      </c>
      <c r="E123" s="33" t="str">
        <f t="shared" si="51"/>
        <v/>
      </c>
      <c r="F123" s="33" t="str">
        <f t="shared" si="51"/>
        <v/>
      </c>
      <c r="G123" s="33" t="str">
        <f t="shared" si="51"/>
        <v/>
      </c>
      <c r="H123" s="33" t="str">
        <f t="shared" si="51"/>
        <v/>
      </c>
      <c r="I123" s="33" t="str">
        <f t="shared" si="51"/>
        <v/>
      </c>
      <c r="J123" s="33" t="str">
        <f t="shared" si="51"/>
        <v/>
      </c>
      <c r="K123" s="33" t="str">
        <f t="shared" si="51"/>
        <v/>
      </c>
      <c r="L123" s="33" t="str">
        <f t="shared" si="51"/>
        <v/>
      </c>
      <c r="M123" s="33" t="str">
        <f t="shared" si="51"/>
        <v/>
      </c>
      <c r="N123" s="33" t="str">
        <f t="shared" si="51"/>
        <v/>
      </c>
      <c r="O123" s="33" t="str">
        <f t="shared" si="51"/>
        <v/>
      </c>
      <c r="P123" s="33" t="str">
        <f t="shared" si="51"/>
        <v/>
      </c>
      <c r="Q123" s="33" t="str">
        <f t="shared" si="51"/>
        <v/>
      </c>
      <c r="R123" s="33" t="str">
        <f t="shared" si="51"/>
        <v/>
      </c>
      <c r="S123" s="33" t="str">
        <f t="shared" si="51"/>
        <v/>
      </c>
      <c r="T123" s="33" t="str">
        <f t="shared" si="51"/>
        <v/>
      </c>
      <c r="U123" s="33" t="str">
        <f t="shared" si="51"/>
        <v/>
      </c>
      <c r="V123" s="33" t="str">
        <f t="shared" si="51"/>
        <v/>
      </c>
      <c r="W123" s="33" t="str">
        <f t="shared" si="51"/>
        <v/>
      </c>
      <c r="X123" s="33" t="str">
        <f t="shared" si="51"/>
        <v/>
      </c>
      <c r="Y123" s="33" t="str">
        <f t="shared" si="51"/>
        <v/>
      </c>
      <c r="Z123" s="33" t="str">
        <f t="shared" si="51"/>
        <v/>
      </c>
      <c r="AA123" s="33" t="str">
        <f t="shared" si="51"/>
        <v/>
      </c>
      <c r="AB123" s="33" t="str">
        <f t="shared" si="51"/>
        <v/>
      </c>
      <c r="AC123" s="33" t="str">
        <f t="shared" si="51"/>
        <v/>
      </c>
      <c r="AD123" s="33" t="str">
        <f t="shared" si="51"/>
        <v/>
      </c>
      <c r="AE123" s="33" t="str">
        <f t="shared" si="51"/>
        <v/>
      </c>
      <c r="AF123" s="33" t="str">
        <f t="shared" si="51"/>
        <v/>
      </c>
      <c r="AG123" s="33" t="str">
        <f t="shared" si="51"/>
        <v/>
      </c>
      <c r="AH123" s="31" t="s">
        <v>20</v>
      </c>
      <c r="AI123" s="32">
        <f>+COUNTIF(C124:AG124,"夏休")+COUNTIF(C124:AG124,"冬休")+COUNTIF(C124:AG124,"中止")</f>
        <v>0</v>
      </c>
      <c r="AL123" s="57"/>
    </row>
    <row r="124" spans="2:38" s="34" customFormat="1" ht="13.5" customHeight="1" x14ac:dyDescent="0.2">
      <c r="B124" s="84" t="s">
        <v>20</v>
      </c>
      <c r="C124" s="85"/>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c r="AF124" s="86"/>
      <c r="AG124" s="87"/>
      <c r="AH124" s="35" t="s">
        <v>1</v>
      </c>
      <c r="AI124" s="36">
        <f>COUNT(C122:AG122)-AI123</f>
        <v>0</v>
      </c>
      <c r="AL124" s="57"/>
    </row>
    <row r="125" spans="2:38" s="34" customFormat="1" ht="13.5" customHeight="1" x14ac:dyDescent="0.2">
      <c r="B125" s="84"/>
      <c r="C125" s="85"/>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7"/>
      <c r="AH125" s="35" t="s">
        <v>21</v>
      </c>
      <c r="AI125" s="36">
        <f>+COUNTIF(C126:AG127,"休")</f>
        <v>0</v>
      </c>
      <c r="AJ125" s="37" t="e">
        <f>IF(AI126&gt;0.285,"",IF(AI125&lt;AI122,"←計画日数が足りません",""))</f>
        <v>#DIV/0!</v>
      </c>
      <c r="AL125" s="57"/>
    </row>
    <row r="126" spans="2:38" s="34" customFormat="1" ht="13.5" customHeight="1" x14ac:dyDescent="0.2">
      <c r="B126" s="88" t="s">
        <v>7</v>
      </c>
      <c r="C126" s="89"/>
      <c r="D126" s="98"/>
      <c r="E126" s="90"/>
      <c r="F126" s="90"/>
      <c r="G126" s="90"/>
      <c r="H126" s="90"/>
      <c r="I126" s="90"/>
      <c r="J126" s="90"/>
      <c r="K126" s="98"/>
      <c r="L126" s="90"/>
      <c r="M126" s="90"/>
      <c r="N126" s="90"/>
      <c r="O126" s="90"/>
      <c r="P126" s="90"/>
      <c r="Q126" s="90"/>
      <c r="R126" s="98"/>
      <c r="S126" s="90"/>
      <c r="T126" s="90"/>
      <c r="U126" s="90"/>
      <c r="V126" s="90"/>
      <c r="W126" s="90"/>
      <c r="X126" s="90"/>
      <c r="Y126" s="98"/>
      <c r="Z126" s="90"/>
      <c r="AA126" s="90"/>
      <c r="AB126" s="90"/>
      <c r="AC126" s="90"/>
      <c r="AD126" s="90"/>
      <c r="AE126" s="90"/>
      <c r="AF126" s="90"/>
      <c r="AG126" s="91"/>
      <c r="AH126" s="35" t="s">
        <v>22</v>
      </c>
      <c r="AI126" s="38" t="e">
        <f>+AI125/AI124</f>
        <v>#DIV/0!</v>
      </c>
      <c r="AL126" s="57"/>
    </row>
    <row r="127" spans="2:38" s="34" customFormat="1" x14ac:dyDescent="0.2">
      <c r="B127" s="88"/>
      <c r="C127" s="89"/>
      <c r="D127" s="98"/>
      <c r="E127" s="90"/>
      <c r="F127" s="90"/>
      <c r="G127" s="90"/>
      <c r="H127" s="90"/>
      <c r="I127" s="90"/>
      <c r="J127" s="90"/>
      <c r="K127" s="98"/>
      <c r="L127" s="90"/>
      <c r="M127" s="90"/>
      <c r="N127" s="90"/>
      <c r="O127" s="90"/>
      <c r="P127" s="90"/>
      <c r="Q127" s="90"/>
      <c r="R127" s="98"/>
      <c r="S127" s="90"/>
      <c r="T127" s="90"/>
      <c r="U127" s="90"/>
      <c r="V127" s="90"/>
      <c r="W127" s="90"/>
      <c r="X127" s="90"/>
      <c r="Y127" s="98"/>
      <c r="Z127" s="90"/>
      <c r="AA127" s="90"/>
      <c r="AB127" s="90"/>
      <c r="AC127" s="90"/>
      <c r="AD127" s="90"/>
      <c r="AE127" s="90"/>
      <c r="AF127" s="90"/>
      <c r="AG127" s="91"/>
      <c r="AH127" s="35" t="s">
        <v>2</v>
      </c>
      <c r="AI127" s="36">
        <f>+COUNTA(C128:AG129)</f>
        <v>0</v>
      </c>
      <c r="AL127" s="57"/>
    </row>
    <row r="128" spans="2:38" s="34" customFormat="1" x14ac:dyDescent="0.2">
      <c r="B128" s="92" t="s">
        <v>11</v>
      </c>
      <c r="C128" s="93"/>
      <c r="D128" s="100"/>
      <c r="E128" s="94"/>
      <c r="F128" s="94"/>
      <c r="G128" s="94"/>
      <c r="H128" s="94"/>
      <c r="I128" s="94"/>
      <c r="J128" s="94"/>
      <c r="K128" s="100"/>
      <c r="L128" s="94"/>
      <c r="M128" s="94"/>
      <c r="N128" s="94"/>
      <c r="O128" s="94"/>
      <c r="P128" s="94"/>
      <c r="Q128" s="94"/>
      <c r="R128" s="100"/>
      <c r="S128" s="94"/>
      <c r="T128" s="94"/>
      <c r="U128" s="94"/>
      <c r="V128" s="94"/>
      <c r="W128" s="94"/>
      <c r="X128" s="94"/>
      <c r="Y128" s="100"/>
      <c r="Z128" s="94"/>
      <c r="AA128" s="94"/>
      <c r="AB128" s="94"/>
      <c r="AC128" s="94"/>
      <c r="AD128" s="94"/>
      <c r="AE128" s="94"/>
      <c r="AF128" s="94"/>
      <c r="AG128" s="95"/>
      <c r="AH128" s="39" t="s">
        <v>23</v>
      </c>
      <c r="AI128" s="40" t="e">
        <f>+AI127/AI124</f>
        <v>#DIV/0!</v>
      </c>
      <c r="AL128" s="22">
        <f>+COUNTIF(C126:AG127,"休")</f>
        <v>0</v>
      </c>
    </row>
    <row r="129" spans="2:38" s="34" customFormat="1" x14ac:dyDescent="0.2">
      <c r="B129" s="92"/>
      <c r="C129" s="93"/>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c r="Z129" s="100"/>
      <c r="AA129" s="100"/>
      <c r="AB129" s="100"/>
      <c r="AC129" s="100"/>
      <c r="AD129" s="100"/>
      <c r="AE129" s="100"/>
      <c r="AF129" s="100"/>
      <c r="AG129" s="95"/>
      <c r="AH129" s="41" t="s">
        <v>24</v>
      </c>
      <c r="AI129" s="42" t="str">
        <f>IF(7&gt;AI124,"対象外",IF(AI127&gt;=AI122,"OK","NG"))</f>
        <v>対象外</v>
      </c>
      <c r="AJ129" s="37" t="str">
        <f>IF(AI129="対象外","←７日間に満たない期間は達成判定の対象外",IF(AI129="NG","←月単位未達成","←月単位達成"))</f>
        <v>←７日間に満たない期間は達成判定の対象外</v>
      </c>
      <c r="AL129" s="43" t="str">
        <f>IF(7&gt;AI124,"対象外",IF(AL128&gt;=AI122,"OK","NG"))</f>
        <v>対象外</v>
      </c>
    </row>
    <row r="130" spans="2:38" hidden="1" x14ac:dyDescent="0.2">
      <c r="B130" s="44" t="s">
        <v>25</v>
      </c>
      <c r="C130" s="45" t="e">
        <f t="shared" ref="C130:AG130" si="52">IF(AND(DAY(C122)&gt;=22,DAY(C122)&lt;=28,C123="土"),1,0)</f>
        <v>#VALUE!</v>
      </c>
      <c r="D130" s="45" t="e">
        <f t="shared" si="52"/>
        <v>#VALUE!</v>
      </c>
      <c r="E130" s="45" t="e">
        <f t="shared" si="52"/>
        <v>#VALUE!</v>
      </c>
      <c r="F130" s="45" t="e">
        <f t="shared" si="52"/>
        <v>#VALUE!</v>
      </c>
      <c r="G130" s="45" t="e">
        <f t="shared" si="52"/>
        <v>#VALUE!</v>
      </c>
      <c r="H130" s="45" t="e">
        <f t="shared" si="52"/>
        <v>#VALUE!</v>
      </c>
      <c r="I130" s="45" t="e">
        <f t="shared" si="52"/>
        <v>#VALUE!</v>
      </c>
      <c r="J130" s="45" t="e">
        <f t="shared" si="52"/>
        <v>#VALUE!</v>
      </c>
      <c r="K130" s="45" t="e">
        <f t="shared" si="52"/>
        <v>#VALUE!</v>
      </c>
      <c r="L130" s="45" t="e">
        <f t="shared" si="52"/>
        <v>#VALUE!</v>
      </c>
      <c r="M130" s="45" t="e">
        <f t="shared" si="52"/>
        <v>#VALUE!</v>
      </c>
      <c r="N130" s="45" t="e">
        <f t="shared" si="52"/>
        <v>#VALUE!</v>
      </c>
      <c r="O130" s="45" t="e">
        <f t="shared" si="52"/>
        <v>#VALUE!</v>
      </c>
      <c r="P130" s="45" t="e">
        <f t="shared" si="52"/>
        <v>#VALUE!</v>
      </c>
      <c r="Q130" s="45" t="e">
        <f t="shared" si="52"/>
        <v>#VALUE!</v>
      </c>
      <c r="R130" s="45" t="e">
        <f t="shared" si="52"/>
        <v>#VALUE!</v>
      </c>
      <c r="S130" s="45" t="e">
        <f t="shared" si="52"/>
        <v>#VALUE!</v>
      </c>
      <c r="T130" s="45" t="e">
        <f t="shared" si="52"/>
        <v>#VALUE!</v>
      </c>
      <c r="U130" s="45" t="e">
        <f t="shared" si="52"/>
        <v>#VALUE!</v>
      </c>
      <c r="V130" s="45" t="e">
        <f t="shared" si="52"/>
        <v>#VALUE!</v>
      </c>
      <c r="W130" s="45" t="e">
        <f t="shared" si="52"/>
        <v>#VALUE!</v>
      </c>
      <c r="X130" s="45" t="e">
        <f t="shared" si="52"/>
        <v>#VALUE!</v>
      </c>
      <c r="Y130" s="45" t="e">
        <f t="shared" si="52"/>
        <v>#VALUE!</v>
      </c>
      <c r="Z130" s="45" t="e">
        <f t="shared" si="52"/>
        <v>#VALUE!</v>
      </c>
      <c r="AA130" s="45" t="e">
        <f t="shared" si="52"/>
        <v>#VALUE!</v>
      </c>
      <c r="AB130" s="45" t="e">
        <f t="shared" si="52"/>
        <v>#VALUE!</v>
      </c>
      <c r="AC130" s="45" t="e">
        <f t="shared" si="52"/>
        <v>#VALUE!</v>
      </c>
      <c r="AD130" s="45" t="e">
        <f t="shared" si="52"/>
        <v>#VALUE!</v>
      </c>
      <c r="AE130" s="45" t="e">
        <f t="shared" si="52"/>
        <v>#VALUE!</v>
      </c>
      <c r="AF130" s="45" t="e">
        <f t="shared" si="52"/>
        <v>#VALUE!</v>
      </c>
      <c r="AG130" s="45" t="e">
        <f t="shared" si="52"/>
        <v>#VALUE!</v>
      </c>
      <c r="AH130" s="46" t="s">
        <v>26</v>
      </c>
      <c r="AI130" s="47">
        <f>_xlfn.AGGREGATE(9,6,C130:AG130)</f>
        <v>0</v>
      </c>
      <c r="AJ130" s="37"/>
    </row>
    <row r="131" spans="2:38" hidden="1" x14ac:dyDescent="0.2">
      <c r="B131" s="44" t="s">
        <v>27</v>
      </c>
      <c r="C131" s="48" t="e">
        <f t="shared" ref="C131:AG131" si="53">IF(AND(DAY(C122)&gt;=22,DAY(C122)&lt;=28,C123="土",OR(C128="休",C128="雨")),1,0)</f>
        <v>#VALUE!</v>
      </c>
      <c r="D131" s="48" t="e">
        <f t="shared" si="53"/>
        <v>#VALUE!</v>
      </c>
      <c r="E131" s="48" t="e">
        <f t="shared" si="53"/>
        <v>#VALUE!</v>
      </c>
      <c r="F131" s="48" t="e">
        <f t="shared" si="53"/>
        <v>#VALUE!</v>
      </c>
      <c r="G131" s="48" t="e">
        <f t="shared" si="53"/>
        <v>#VALUE!</v>
      </c>
      <c r="H131" s="48" t="e">
        <f t="shared" si="53"/>
        <v>#VALUE!</v>
      </c>
      <c r="I131" s="48" t="e">
        <f t="shared" si="53"/>
        <v>#VALUE!</v>
      </c>
      <c r="J131" s="48" t="e">
        <f t="shared" si="53"/>
        <v>#VALUE!</v>
      </c>
      <c r="K131" s="48" t="e">
        <f t="shared" si="53"/>
        <v>#VALUE!</v>
      </c>
      <c r="L131" s="48" t="e">
        <f t="shared" si="53"/>
        <v>#VALUE!</v>
      </c>
      <c r="M131" s="48" t="e">
        <f t="shared" si="53"/>
        <v>#VALUE!</v>
      </c>
      <c r="N131" s="48" t="e">
        <f t="shared" si="53"/>
        <v>#VALUE!</v>
      </c>
      <c r="O131" s="48" t="e">
        <f t="shared" si="53"/>
        <v>#VALUE!</v>
      </c>
      <c r="P131" s="48" t="e">
        <f t="shared" si="53"/>
        <v>#VALUE!</v>
      </c>
      <c r="Q131" s="48" t="e">
        <f t="shared" si="53"/>
        <v>#VALUE!</v>
      </c>
      <c r="R131" s="48" t="e">
        <f t="shared" si="53"/>
        <v>#VALUE!</v>
      </c>
      <c r="S131" s="48" t="e">
        <f t="shared" si="53"/>
        <v>#VALUE!</v>
      </c>
      <c r="T131" s="48" t="e">
        <f t="shared" si="53"/>
        <v>#VALUE!</v>
      </c>
      <c r="U131" s="48" t="e">
        <f t="shared" si="53"/>
        <v>#VALUE!</v>
      </c>
      <c r="V131" s="48" t="e">
        <f t="shared" si="53"/>
        <v>#VALUE!</v>
      </c>
      <c r="W131" s="48" t="e">
        <f t="shared" si="53"/>
        <v>#VALUE!</v>
      </c>
      <c r="X131" s="48" t="e">
        <f t="shared" si="53"/>
        <v>#VALUE!</v>
      </c>
      <c r="Y131" s="48" t="e">
        <f t="shared" si="53"/>
        <v>#VALUE!</v>
      </c>
      <c r="Z131" s="48" t="e">
        <f t="shared" si="53"/>
        <v>#VALUE!</v>
      </c>
      <c r="AA131" s="48" t="e">
        <f t="shared" si="53"/>
        <v>#VALUE!</v>
      </c>
      <c r="AB131" s="48" t="e">
        <f t="shared" si="53"/>
        <v>#VALUE!</v>
      </c>
      <c r="AC131" s="48" t="e">
        <f t="shared" si="53"/>
        <v>#VALUE!</v>
      </c>
      <c r="AD131" s="48" t="e">
        <f t="shared" si="53"/>
        <v>#VALUE!</v>
      </c>
      <c r="AE131" s="48" t="e">
        <f t="shared" si="53"/>
        <v>#VALUE!</v>
      </c>
      <c r="AF131" s="48" t="e">
        <f t="shared" si="53"/>
        <v>#VALUE!</v>
      </c>
      <c r="AG131" s="48" t="e">
        <f t="shared" si="53"/>
        <v>#VALUE!</v>
      </c>
      <c r="AH131" s="49" t="s">
        <v>28</v>
      </c>
      <c r="AI131" s="47">
        <f>_xlfn.AGGREGATE(9,6,C131:AG131)</f>
        <v>0</v>
      </c>
      <c r="AJ131" s="37"/>
    </row>
    <row r="132" spans="2:38" hidden="1" x14ac:dyDescent="0.2">
      <c r="B132" s="44" t="s">
        <v>29</v>
      </c>
      <c r="C132" s="45" t="e">
        <f t="shared" ref="C132:AG132" si="54">IF(AND(DAY(C122)&gt;=8,DAY(C122)&lt;=14,C123="土"),1,0)</f>
        <v>#VALUE!</v>
      </c>
      <c r="D132" s="45" t="e">
        <f t="shared" si="54"/>
        <v>#VALUE!</v>
      </c>
      <c r="E132" s="45" t="e">
        <f t="shared" si="54"/>
        <v>#VALUE!</v>
      </c>
      <c r="F132" s="45" t="e">
        <f t="shared" si="54"/>
        <v>#VALUE!</v>
      </c>
      <c r="G132" s="45" t="e">
        <f t="shared" si="54"/>
        <v>#VALUE!</v>
      </c>
      <c r="H132" s="45" t="e">
        <f t="shared" si="54"/>
        <v>#VALUE!</v>
      </c>
      <c r="I132" s="45" t="e">
        <f t="shared" si="54"/>
        <v>#VALUE!</v>
      </c>
      <c r="J132" s="45" t="e">
        <f t="shared" si="54"/>
        <v>#VALUE!</v>
      </c>
      <c r="K132" s="45" t="e">
        <f t="shared" si="54"/>
        <v>#VALUE!</v>
      </c>
      <c r="L132" s="45" t="e">
        <f t="shared" si="54"/>
        <v>#VALUE!</v>
      </c>
      <c r="M132" s="45" t="e">
        <f t="shared" si="54"/>
        <v>#VALUE!</v>
      </c>
      <c r="N132" s="45" t="e">
        <f t="shared" si="54"/>
        <v>#VALUE!</v>
      </c>
      <c r="O132" s="45" t="e">
        <f t="shared" si="54"/>
        <v>#VALUE!</v>
      </c>
      <c r="P132" s="45" t="e">
        <f t="shared" si="54"/>
        <v>#VALUE!</v>
      </c>
      <c r="Q132" s="45" t="e">
        <f t="shared" si="54"/>
        <v>#VALUE!</v>
      </c>
      <c r="R132" s="45" t="e">
        <f t="shared" si="54"/>
        <v>#VALUE!</v>
      </c>
      <c r="S132" s="45" t="e">
        <f t="shared" si="54"/>
        <v>#VALUE!</v>
      </c>
      <c r="T132" s="45" t="e">
        <f t="shared" si="54"/>
        <v>#VALUE!</v>
      </c>
      <c r="U132" s="45" t="e">
        <f t="shared" si="54"/>
        <v>#VALUE!</v>
      </c>
      <c r="V132" s="45" t="e">
        <f t="shared" si="54"/>
        <v>#VALUE!</v>
      </c>
      <c r="W132" s="45" t="e">
        <f t="shared" si="54"/>
        <v>#VALUE!</v>
      </c>
      <c r="X132" s="45" t="e">
        <f t="shared" si="54"/>
        <v>#VALUE!</v>
      </c>
      <c r="Y132" s="45" t="e">
        <f t="shared" si="54"/>
        <v>#VALUE!</v>
      </c>
      <c r="Z132" s="45" t="e">
        <f t="shared" si="54"/>
        <v>#VALUE!</v>
      </c>
      <c r="AA132" s="45" t="e">
        <f t="shared" si="54"/>
        <v>#VALUE!</v>
      </c>
      <c r="AB132" s="45" t="e">
        <f t="shared" si="54"/>
        <v>#VALUE!</v>
      </c>
      <c r="AC132" s="45" t="e">
        <f t="shared" si="54"/>
        <v>#VALUE!</v>
      </c>
      <c r="AD132" s="45" t="e">
        <f t="shared" si="54"/>
        <v>#VALUE!</v>
      </c>
      <c r="AE132" s="45" t="e">
        <f t="shared" si="54"/>
        <v>#VALUE!</v>
      </c>
      <c r="AF132" s="45" t="e">
        <f t="shared" si="54"/>
        <v>#VALUE!</v>
      </c>
      <c r="AG132" s="45" t="e">
        <f t="shared" si="54"/>
        <v>#VALUE!</v>
      </c>
      <c r="AH132" s="46" t="s">
        <v>26</v>
      </c>
      <c r="AI132" s="47">
        <f>_xlfn.AGGREGATE(9,6,C132:AG132)</f>
        <v>0</v>
      </c>
      <c r="AJ132" s="37"/>
    </row>
    <row r="133" spans="2:38" hidden="1" x14ac:dyDescent="0.2">
      <c r="B133" s="44" t="s">
        <v>30</v>
      </c>
      <c r="C133" s="48" t="e">
        <f t="shared" ref="C133:AG133" si="55">IF(AND(DAY(C122)&gt;=8,DAY(C122)&lt;=14,C123="土",OR(C128="休",C128="雨")),1,0)</f>
        <v>#VALUE!</v>
      </c>
      <c r="D133" s="48" t="e">
        <f t="shared" si="55"/>
        <v>#VALUE!</v>
      </c>
      <c r="E133" s="48" t="e">
        <f t="shared" si="55"/>
        <v>#VALUE!</v>
      </c>
      <c r="F133" s="48" t="e">
        <f t="shared" si="55"/>
        <v>#VALUE!</v>
      </c>
      <c r="G133" s="48" t="e">
        <f t="shared" si="55"/>
        <v>#VALUE!</v>
      </c>
      <c r="H133" s="48" t="e">
        <f t="shared" si="55"/>
        <v>#VALUE!</v>
      </c>
      <c r="I133" s="48" t="e">
        <f t="shared" si="55"/>
        <v>#VALUE!</v>
      </c>
      <c r="J133" s="48" t="e">
        <f t="shared" si="55"/>
        <v>#VALUE!</v>
      </c>
      <c r="K133" s="48" t="e">
        <f t="shared" si="55"/>
        <v>#VALUE!</v>
      </c>
      <c r="L133" s="48" t="e">
        <f t="shared" si="55"/>
        <v>#VALUE!</v>
      </c>
      <c r="M133" s="48" t="e">
        <f t="shared" si="55"/>
        <v>#VALUE!</v>
      </c>
      <c r="N133" s="48" t="e">
        <f t="shared" si="55"/>
        <v>#VALUE!</v>
      </c>
      <c r="O133" s="48" t="e">
        <f t="shared" si="55"/>
        <v>#VALUE!</v>
      </c>
      <c r="P133" s="48" t="e">
        <f t="shared" si="55"/>
        <v>#VALUE!</v>
      </c>
      <c r="Q133" s="48" t="e">
        <f t="shared" si="55"/>
        <v>#VALUE!</v>
      </c>
      <c r="R133" s="48" t="e">
        <f t="shared" si="55"/>
        <v>#VALUE!</v>
      </c>
      <c r="S133" s="48" t="e">
        <f t="shared" si="55"/>
        <v>#VALUE!</v>
      </c>
      <c r="T133" s="48" t="e">
        <f t="shared" si="55"/>
        <v>#VALUE!</v>
      </c>
      <c r="U133" s="48" t="e">
        <f t="shared" si="55"/>
        <v>#VALUE!</v>
      </c>
      <c r="V133" s="48" t="e">
        <f t="shared" si="55"/>
        <v>#VALUE!</v>
      </c>
      <c r="W133" s="48" t="e">
        <f t="shared" si="55"/>
        <v>#VALUE!</v>
      </c>
      <c r="X133" s="48" t="e">
        <f t="shared" si="55"/>
        <v>#VALUE!</v>
      </c>
      <c r="Y133" s="48" t="e">
        <f t="shared" si="55"/>
        <v>#VALUE!</v>
      </c>
      <c r="Z133" s="48" t="e">
        <f t="shared" si="55"/>
        <v>#VALUE!</v>
      </c>
      <c r="AA133" s="48" t="e">
        <f t="shared" si="55"/>
        <v>#VALUE!</v>
      </c>
      <c r="AB133" s="48" t="e">
        <f t="shared" si="55"/>
        <v>#VALUE!</v>
      </c>
      <c r="AC133" s="48" t="e">
        <f t="shared" si="55"/>
        <v>#VALUE!</v>
      </c>
      <c r="AD133" s="48" t="e">
        <f t="shared" si="55"/>
        <v>#VALUE!</v>
      </c>
      <c r="AE133" s="48" t="e">
        <f t="shared" si="55"/>
        <v>#VALUE!</v>
      </c>
      <c r="AF133" s="48" t="e">
        <f t="shared" si="55"/>
        <v>#VALUE!</v>
      </c>
      <c r="AG133" s="48" t="e">
        <f t="shared" si="55"/>
        <v>#VALUE!</v>
      </c>
      <c r="AH133" s="49" t="s">
        <v>28</v>
      </c>
      <c r="AI133" s="47">
        <f>_xlfn.AGGREGATE(9,6,C133:AG133)</f>
        <v>0</v>
      </c>
      <c r="AJ133" s="37"/>
    </row>
    <row r="134" spans="2:38" s="34" customFormat="1" x14ac:dyDescent="0.2">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I134" s="58"/>
      <c r="AL134" s="57"/>
    </row>
    <row r="135" spans="2:38" hidden="1" x14ac:dyDescent="0.2">
      <c r="C135" s="2" t="e">
        <f>YEAR(C138)</f>
        <v>#VALUE!</v>
      </c>
      <c r="D135" s="2" t="e">
        <f>MONTH(C138)</f>
        <v>#VALUE!</v>
      </c>
    </row>
    <row r="136" spans="2:38" x14ac:dyDescent="0.2">
      <c r="B136" s="7" t="s">
        <v>16</v>
      </c>
      <c r="C136" s="96" t="e">
        <f>C138</f>
        <v>#VALUE!</v>
      </c>
      <c r="D136" s="96"/>
      <c r="E136" s="96"/>
      <c r="F136" s="96"/>
      <c r="G136" s="9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row>
    <row r="137" spans="2:38" hidden="1" x14ac:dyDescent="0.2">
      <c r="B137" s="51"/>
      <c r="C137" s="30" t="e">
        <f>DATE($C135,$D135,1)</f>
        <v>#VALUE!</v>
      </c>
      <c r="D137" s="30" t="e">
        <f t="shared" ref="D137:AG137" si="56">C137+1</f>
        <v>#VALUE!</v>
      </c>
      <c r="E137" s="30" t="e">
        <f t="shared" si="56"/>
        <v>#VALUE!</v>
      </c>
      <c r="F137" s="30" t="e">
        <f t="shared" si="56"/>
        <v>#VALUE!</v>
      </c>
      <c r="G137" s="30" t="e">
        <f t="shared" si="56"/>
        <v>#VALUE!</v>
      </c>
      <c r="H137" s="30" t="e">
        <f t="shared" si="56"/>
        <v>#VALUE!</v>
      </c>
      <c r="I137" s="30" t="e">
        <f t="shared" si="56"/>
        <v>#VALUE!</v>
      </c>
      <c r="J137" s="30" t="e">
        <f t="shared" si="56"/>
        <v>#VALUE!</v>
      </c>
      <c r="K137" s="30" t="e">
        <f t="shared" si="56"/>
        <v>#VALUE!</v>
      </c>
      <c r="L137" s="30" t="e">
        <f t="shared" si="56"/>
        <v>#VALUE!</v>
      </c>
      <c r="M137" s="30" t="e">
        <f t="shared" si="56"/>
        <v>#VALUE!</v>
      </c>
      <c r="N137" s="30" t="e">
        <f t="shared" si="56"/>
        <v>#VALUE!</v>
      </c>
      <c r="O137" s="30" t="e">
        <f t="shared" si="56"/>
        <v>#VALUE!</v>
      </c>
      <c r="P137" s="30" t="e">
        <f t="shared" si="56"/>
        <v>#VALUE!</v>
      </c>
      <c r="Q137" s="30" t="e">
        <f t="shared" si="56"/>
        <v>#VALUE!</v>
      </c>
      <c r="R137" s="30" t="e">
        <f t="shared" si="56"/>
        <v>#VALUE!</v>
      </c>
      <c r="S137" s="30" t="e">
        <f t="shared" si="56"/>
        <v>#VALUE!</v>
      </c>
      <c r="T137" s="30" t="e">
        <f t="shared" si="56"/>
        <v>#VALUE!</v>
      </c>
      <c r="U137" s="30" t="e">
        <f t="shared" si="56"/>
        <v>#VALUE!</v>
      </c>
      <c r="V137" s="30" t="e">
        <f t="shared" si="56"/>
        <v>#VALUE!</v>
      </c>
      <c r="W137" s="30" t="e">
        <f t="shared" si="56"/>
        <v>#VALUE!</v>
      </c>
      <c r="X137" s="30" t="e">
        <f t="shared" si="56"/>
        <v>#VALUE!</v>
      </c>
      <c r="Y137" s="30" t="e">
        <f t="shared" si="56"/>
        <v>#VALUE!</v>
      </c>
      <c r="Z137" s="30" t="e">
        <f t="shared" si="56"/>
        <v>#VALUE!</v>
      </c>
      <c r="AA137" s="30" t="e">
        <f t="shared" si="56"/>
        <v>#VALUE!</v>
      </c>
      <c r="AB137" s="30" t="e">
        <f t="shared" si="56"/>
        <v>#VALUE!</v>
      </c>
      <c r="AC137" s="30" t="e">
        <f t="shared" si="56"/>
        <v>#VALUE!</v>
      </c>
      <c r="AD137" s="30" t="e">
        <f t="shared" si="56"/>
        <v>#VALUE!</v>
      </c>
      <c r="AE137" s="30" t="e">
        <f t="shared" si="56"/>
        <v>#VALUE!</v>
      </c>
      <c r="AF137" s="30" t="e">
        <f t="shared" si="56"/>
        <v>#VALUE!</v>
      </c>
      <c r="AG137" s="30" t="e">
        <f t="shared" si="56"/>
        <v>#VALUE!</v>
      </c>
      <c r="AH137" s="52"/>
      <c r="AI137" s="53"/>
    </row>
    <row r="138" spans="2:38" x14ac:dyDescent="0.2">
      <c r="B138" s="54" t="s">
        <v>17</v>
      </c>
      <c r="C138" s="55" t="e">
        <f>IF(EDATE(C121,1)&gt;$G$5,"",EDATE(C121,1))</f>
        <v>#VALUE!</v>
      </c>
      <c r="D138" s="30" t="e">
        <f t="shared" ref="D138:AG138" si="57">IF(D137&gt;$G$5,"",IF(C138=EOMONTH(DATE($C135,$D135,1),0),"",IF(C138="","",C138+1)))</f>
        <v>#VALUE!</v>
      </c>
      <c r="E138" s="30" t="e">
        <f t="shared" si="57"/>
        <v>#VALUE!</v>
      </c>
      <c r="F138" s="30" t="e">
        <f t="shared" si="57"/>
        <v>#VALUE!</v>
      </c>
      <c r="G138" s="30" t="e">
        <f t="shared" si="57"/>
        <v>#VALUE!</v>
      </c>
      <c r="H138" s="30" t="e">
        <f t="shared" si="57"/>
        <v>#VALUE!</v>
      </c>
      <c r="I138" s="30" t="e">
        <f t="shared" si="57"/>
        <v>#VALUE!</v>
      </c>
      <c r="J138" s="30" t="e">
        <f t="shared" si="57"/>
        <v>#VALUE!</v>
      </c>
      <c r="K138" s="30" t="e">
        <f t="shared" si="57"/>
        <v>#VALUE!</v>
      </c>
      <c r="L138" s="30" t="e">
        <f t="shared" si="57"/>
        <v>#VALUE!</v>
      </c>
      <c r="M138" s="30" t="e">
        <f t="shared" si="57"/>
        <v>#VALUE!</v>
      </c>
      <c r="N138" s="30" t="e">
        <f t="shared" si="57"/>
        <v>#VALUE!</v>
      </c>
      <c r="O138" s="30" t="e">
        <f t="shared" si="57"/>
        <v>#VALUE!</v>
      </c>
      <c r="P138" s="30" t="e">
        <f t="shared" si="57"/>
        <v>#VALUE!</v>
      </c>
      <c r="Q138" s="30" t="e">
        <f t="shared" si="57"/>
        <v>#VALUE!</v>
      </c>
      <c r="R138" s="30" t="e">
        <f t="shared" si="57"/>
        <v>#VALUE!</v>
      </c>
      <c r="S138" s="30" t="e">
        <f t="shared" si="57"/>
        <v>#VALUE!</v>
      </c>
      <c r="T138" s="30" t="e">
        <f t="shared" si="57"/>
        <v>#VALUE!</v>
      </c>
      <c r="U138" s="30" t="e">
        <f t="shared" si="57"/>
        <v>#VALUE!</v>
      </c>
      <c r="V138" s="30" t="e">
        <f t="shared" si="57"/>
        <v>#VALUE!</v>
      </c>
      <c r="W138" s="30" t="e">
        <f t="shared" si="57"/>
        <v>#VALUE!</v>
      </c>
      <c r="X138" s="30" t="e">
        <f t="shared" si="57"/>
        <v>#VALUE!</v>
      </c>
      <c r="Y138" s="30" t="e">
        <f t="shared" si="57"/>
        <v>#VALUE!</v>
      </c>
      <c r="Z138" s="30" t="e">
        <f t="shared" si="57"/>
        <v>#VALUE!</v>
      </c>
      <c r="AA138" s="30" t="e">
        <f t="shared" si="57"/>
        <v>#VALUE!</v>
      </c>
      <c r="AB138" s="30" t="e">
        <f t="shared" si="57"/>
        <v>#VALUE!</v>
      </c>
      <c r="AC138" s="30" t="e">
        <f t="shared" si="57"/>
        <v>#VALUE!</v>
      </c>
      <c r="AD138" s="30" t="e">
        <f t="shared" si="57"/>
        <v>#VALUE!</v>
      </c>
      <c r="AE138" s="30" t="e">
        <f t="shared" si="57"/>
        <v>#VALUE!</v>
      </c>
      <c r="AF138" s="30" t="e">
        <f t="shared" si="57"/>
        <v>#VALUE!</v>
      </c>
      <c r="AG138" s="30" t="e">
        <f t="shared" si="57"/>
        <v>#VALUE!</v>
      </c>
      <c r="AH138" s="31" t="s">
        <v>18</v>
      </c>
      <c r="AI138" s="32">
        <f>+COUNTIFS(C139:AG139,"土",C140:AG140,"")+COUNTIFS(C139:AG139,"日",C140:AG140,"")</f>
        <v>0</v>
      </c>
    </row>
    <row r="139" spans="2:38" s="34" customFormat="1" x14ac:dyDescent="0.2">
      <c r="B139" s="56" t="s">
        <v>19</v>
      </c>
      <c r="C139" s="33" t="str">
        <f t="shared" ref="C139:AG139" si="58">IFERROR(TEXT(WEEKDAY(+C138),"aaa"),"")</f>
        <v/>
      </c>
      <c r="D139" s="33" t="str">
        <f t="shared" si="58"/>
        <v/>
      </c>
      <c r="E139" s="33" t="str">
        <f t="shared" si="58"/>
        <v/>
      </c>
      <c r="F139" s="33" t="str">
        <f t="shared" si="58"/>
        <v/>
      </c>
      <c r="G139" s="33" t="str">
        <f t="shared" si="58"/>
        <v/>
      </c>
      <c r="H139" s="33" t="str">
        <f t="shared" si="58"/>
        <v/>
      </c>
      <c r="I139" s="33" t="str">
        <f t="shared" si="58"/>
        <v/>
      </c>
      <c r="J139" s="33" t="str">
        <f t="shared" si="58"/>
        <v/>
      </c>
      <c r="K139" s="33" t="str">
        <f t="shared" si="58"/>
        <v/>
      </c>
      <c r="L139" s="33" t="str">
        <f t="shared" si="58"/>
        <v/>
      </c>
      <c r="M139" s="33" t="str">
        <f t="shared" si="58"/>
        <v/>
      </c>
      <c r="N139" s="33" t="str">
        <f t="shared" si="58"/>
        <v/>
      </c>
      <c r="O139" s="33" t="str">
        <f t="shared" si="58"/>
        <v/>
      </c>
      <c r="P139" s="33" t="str">
        <f t="shared" si="58"/>
        <v/>
      </c>
      <c r="Q139" s="33" t="str">
        <f t="shared" si="58"/>
        <v/>
      </c>
      <c r="R139" s="33" t="str">
        <f t="shared" si="58"/>
        <v/>
      </c>
      <c r="S139" s="33" t="str">
        <f t="shared" si="58"/>
        <v/>
      </c>
      <c r="T139" s="33" t="str">
        <f t="shared" si="58"/>
        <v/>
      </c>
      <c r="U139" s="33" t="str">
        <f t="shared" si="58"/>
        <v/>
      </c>
      <c r="V139" s="33" t="str">
        <f t="shared" si="58"/>
        <v/>
      </c>
      <c r="W139" s="33" t="str">
        <f t="shared" si="58"/>
        <v/>
      </c>
      <c r="X139" s="33" t="str">
        <f t="shared" si="58"/>
        <v/>
      </c>
      <c r="Y139" s="33" t="str">
        <f t="shared" si="58"/>
        <v/>
      </c>
      <c r="Z139" s="33" t="str">
        <f t="shared" si="58"/>
        <v/>
      </c>
      <c r="AA139" s="33" t="str">
        <f t="shared" si="58"/>
        <v/>
      </c>
      <c r="AB139" s="33" t="str">
        <f t="shared" si="58"/>
        <v/>
      </c>
      <c r="AC139" s="33" t="str">
        <f t="shared" si="58"/>
        <v/>
      </c>
      <c r="AD139" s="33" t="str">
        <f t="shared" si="58"/>
        <v/>
      </c>
      <c r="AE139" s="33" t="str">
        <f t="shared" si="58"/>
        <v/>
      </c>
      <c r="AF139" s="33" t="str">
        <f t="shared" si="58"/>
        <v/>
      </c>
      <c r="AG139" s="33" t="str">
        <f t="shared" si="58"/>
        <v/>
      </c>
      <c r="AH139" s="31" t="s">
        <v>20</v>
      </c>
      <c r="AI139" s="32">
        <f>+COUNTIF(C140:AG140,"夏休")+COUNTIF(C140:AG140,"冬休")+COUNTIF(C140:AG140,"中止")</f>
        <v>0</v>
      </c>
      <c r="AL139" s="57"/>
    </row>
    <row r="140" spans="2:38" s="34" customFormat="1" ht="13.5" customHeight="1" x14ac:dyDescent="0.2">
      <c r="B140" s="84" t="s">
        <v>20</v>
      </c>
      <c r="C140" s="85"/>
      <c r="D140" s="86"/>
      <c r="E140" s="86"/>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7"/>
      <c r="AH140" s="35" t="s">
        <v>1</v>
      </c>
      <c r="AI140" s="36">
        <f>COUNT(C138:AG138)-AI139</f>
        <v>0</v>
      </c>
      <c r="AL140" s="57"/>
    </row>
    <row r="141" spans="2:38" s="34" customFormat="1" ht="13.5" customHeight="1" x14ac:dyDescent="0.2">
      <c r="B141" s="84"/>
      <c r="C141" s="85"/>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7"/>
      <c r="AH141" s="35" t="s">
        <v>21</v>
      </c>
      <c r="AI141" s="36">
        <f>+COUNTIF(C142:AG143,"休")</f>
        <v>0</v>
      </c>
      <c r="AJ141" s="37" t="e">
        <f>IF(AI142&gt;0.285,"",IF(AI141&lt;AI138,"←計画日数が足りません",""))</f>
        <v>#DIV/0!</v>
      </c>
      <c r="AL141" s="57"/>
    </row>
    <row r="142" spans="2:38" s="34" customFormat="1" ht="13.5" customHeight="1" x14ac:dyDescent="0.2">
      <c r="B142" s="88" t="s">
        <v>7</v>
      </c>
      <c r="C142" s="90"/>
      <c r="D142" s="90"/>
      <c r="E142" s="90"/>
      <c r="F142" s="90"/>
      <c r="G142" s="90"/>
      <c r="H142" s="90"/>
      <c r="I142" s="98"/>
      <c r="J142" s="90"/>
      <c r="K142" s="90"/>
      <c r="L142" s="90"/>
      <c r="M142" s="90"/>
      <c r="N142" s="90"/>
      <c r="O142" s="90"/>
      <c r="P142" s="98"/>
      <c r="Q142" s="90"/>
      <c r="R142" s="90"/>
      <c r="S142" s="90"/>
      <c r="T142" s="90"/>
      <c r="U142" s="90"/>
      <c r="V142" s="90"/>
      <c r="W142" s="98"/>
      <c r="X142" s="90"/>
      <c r="Y142" s="90"/>
      <c r="Z142" s="90"/>
      <c r="AA142" s="90"/>
      <c r="AB142" s="90"/>
      <c r="AC142" s="90"/>
      <c r="AD142" s="98"/>
      <c r="AE142" s="90"/>
      <c r="AF142" s="90"/>
      <c r="AG142" s="91"/>
      <c r="AH142" s="35" t="s">
        <v>22</v>
      </c>
      <c r="AI142" s="38" t="e">
        <f>+AI141/AI140</f>
        <v>#DIV/0!</v>
      </c>
      <c r="AL142" s="57"/>
    </row>
    <row r="143" spans="2:38" s="34" customFormat="1" x14ac:dyDescent="0.2">
      <c r="B143" s="88"/>
      <c r="C143" s="90"/>
      <c r="D143" s="90"/>
      <c r="E143" s="90"/>
      <c r="F143" s="90"/>
      <c r="G143" s="90"/>
      <c r="H143" s="90"/>
      <c r="I143" s="98"/>
      <c r="J143" s="90"/>
      <c r="K143" s="90"/>
      <c r="L143" s="90"/>
      <c r="M143" s="90"/>
      <c r="N143" s="90"/>
      <c r="O143" s="90"/>
      <c r="P143" s="98"/>
      <c r="Q143" s="90"/>
      <c r="R143" s="90"/>
      <c r="S143" s="90"/>
      <c r="T143" s="90"/>
      <c r="U143" s="90"/>
      <c r="V143" s="90"/>
      <c r="W143" s="98"/>
      <c r="X143" s="90"/>
      <c r="Y143" s="90"/>
      <c r="Z143" s="90"/>
      <c r="AA143" s="90"/>
      <c r="AB143" s="90"/>
      <c r="AC143" s="90"/>
      <c r="AD143" s="98"/>
      <c r="AE143" s="90"/>
      <c r="AF143" s="90"/>
      <c r="AG143" s="91"/>
      <c r="AH143" s="35" t="s">
        <v>2</v>
      </c>
      <c r="AI143" s="36">
        <f>+COUNTA(C144:AG145)</f>
        <v>0</v>
      </c>
      <c r="AL143" s="57"/>
    </row>
    <row r="144" spans="2:38" s="34" customFormat="1" x14ac:dyDescent="0.2">
      <c r="B144" s="92" t="s">
        <v>11</v>
      </c>
      <c r="C144" s="94"/>
      <c r="D144" s="94"/>
      <c r="E144" s="94"/>
      <c r="F144" s="94"/>
      <c r="G144" s="94"/>
      <c r="H144" s="94"/>
      <c r="I144" s="100"/>
      <c r="J144" s="94"/>
      <c r="K144" s="94"/>
      <c r="L144" s="94"/>
      <c r="M144" s="94"/>
      <c r="N144" s="94"/>
      <c r="O144" s="94"/>
      <c r="P144" s="100"/>
      <c r="Q144" s="94"/>
      <c r="R144" s="94"/>
      <c r="S144" s="94"/>
      <c r="T144" s="94"/>
      <c r="U144" s="94"/>
      <c r="V144" s="94"/>
      <c r="W144" s="100"/>
      <c r="X144" s="94"/>
      <c r="Y144" s="94"/>
      <c r="Z144" s="94"/>
      <c r="AA144" s="94"/>
      <c r="AB144" s="94"/>
      <c r="AC144" s="94"/>
      <c r="AD144" s="100"/>
      <c r="AE144" s="94"/>
      <c r="AF144" s="94"/>
      <c r="AG144" s="95"/>
      <c r="AH144" s="39" t="s">
        <v>23</v>
      </c>
      <c r="AI144" s="40" t="e">
        <f>+AI143/AI140</f>
        <v>#DIV/0!</v>
      </c>
      <c r="AL144" s="22">
        <f>+COUNTIF(C142:AG143,"休")</f>
        <v>0</v>
      </c>
    </row>
    <row r="145" spans="2:38" s="34" customFormat="1" x14ac:dyDescent="0.2">
      <c r="B145" s="92"/>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c r="AA145" s="94"/>
      <c r="AB145" s="94"/>
      <c r="AC145" s="94"/>
      <c r="AD145" s="94"/>
      <c r="AE145" s="94"/>
      <c r="AF145" s="94"/>
      <c r="AG145" s="95"/>
      <c r="AH145" s="41" t="s">
        <v>24</v>
      </c>
      <c r="AI145" s="42" t="str">
        <f>IF(7&gt;AI140,"対象外",IF(AI143&gt;=AI138,"OK","NG"))</f>
        <v>対象外</v>
      </c>
      <c r="AJ145" s="37" t="str">
        <f>IF(AI145="対象外","←７日間に満たない期間は達成判定の対象外",IF(AI145="NG","←月単位未達成","←月単位達成"))</f>
        <v>←７日間に満たない期間は達成判定の対象外</v>
      </c>
      <c r="AL145" s="43" t="str">
        <f>IF(7&gt;AI140,"対象外",IF(AL144&gt;=AI138,"OK","NG"))</f>
        <v>対象外</v>
      </c>
    </row>
    <row r="146" spans="2:38" hidden="1" x14ac:dyDescent="0.2">
      <c r="B146" s="44" t="s">
        <v>25</v>
      </c>
      <c r="C146" s="45" t="e">
        <f t="shared" ref="C146:AG146" si="59">IF(AND(DAY(C138)&gt;=22,DAY(C138)&lt;=28,C139="土"),1,0)</f>
        <v>#VALUE!</v>
      </c>
      <c r="D146" s="45" t="e">
        <f t="shared" si="59"/>
        <v>#VALUE!</v>
      </c>
      <c r="E146" s="45" t="e">
        <f t="shared" si="59"/>
        <v>#VALUE!</v>
      </c>
      <c r="F146" s="45" t="e">
        <f t="shared" si="59"/>
        <v>#VALUE!</v>
      </c>
      <c r="G146" s="45" t="e">
        <f t="shared" si="59"/>
        <v>#VALUE!</v>
      </c>
      <c r="H146" s="45" t="e">
        <f t="shared" si="59"/>
        <v>#VALUE!</v>
      </c>
      <c r="I146" s="45" t="e">
        <f t="shared" si="59"/>
        <v>#VALUE!</v>
      </c>
      <c r="J146" s="45" t="e">
        <f t="shared" si="59"/>
        <v>#VALUE!</v>
      </c>
      <c r="K146" s="45" t="e">
        <f t="shared" si="59"/>
        <v>#VALUE!</v>
      </c>
      <c r="L146" s="45" t="e">
        <f t="shared" si="59"/>
        <v>#VALUE!</v>
      </c>
      <c r="M146" s="45" t="e">
        <f t="shared" si="59"/>
        <v>#VALUE!</v>
      </c>
      <c r="N146" s="45" t="e">
        <f t="shared" si="59"/>
        <v>#VALUE!</v>
      </c>
      <c r="O146" s="45" t="e">
        <f t="shared" si="59"/>
        <v>#VALUE!</v>
      </c>
      <c r="P146" s="45" t="e">
        <f t="shared" si="59"/>
        <v>#VALUE!</v>
      </c>
      <c r="Q146" s="45" t="e">
        <f t="shared" si="59"/>
        <v>#VALUE!</v>
      </c>
      <c r="R146" s="45" t="e">
        <f t="shared" si="59"/>
        <v>#VALUE!</v>
      </c>
      <c r="S146" s="45" t="e">
        <f t="shared" si="59"/>
        <v>#VALUE!</v>
      </c>
      <c r="T146" s="45" t="e">
        <f t="shared" si="59"/>
        <v>#VALUE!</v>
      </c>
      <c r="U146" s="45" t="e">
        <f t="shared" si="59"/>
        <v>#VALUE!</v>
      </c>
      <c r="V146" s="45" t="e">
        <f t="shared" si="59"/>
        <v>#VALUE!</v>
      </c>
      <c r="W146" s="45" t="e">
        <f t="shared" si="59"/>
        <v>#VALUE!</v>
      </c>
      <c r="X146" s="45" t="e">
        <f t="shared" si="59"/>
        <v>#VALUE!</v>
      </c>
      <c r="Y146" s="45" t="e">
        <f t="shared" si="59"/>
        <v>#VALUE!</v>
      </c>
      <c r="Z146" s="45" t="e">
        <f t="shared" si="59"/>
        <v>#VALUE!</v>
      </c>
      <c r="AA146" s="45" t="e">
        <f t="shared" si="59"/>
        <v>#VALUE!</v>
      </c>
      <c r="AB146" s="45" t="e">
        <f t="shared" si="59"/>
        <v>#VALUE!</v>
      </c>
      <c r="AC146" s="45" t="e">
        <f t="shared" si="59"/>
        <v>#VALUE!</v>
      </c>
      <c r="AD146" s="45" t="e">
        <f t="shared" si="59"/>
        <v>#VALUE!</v>
      </c>
      <c r="AE146" s="45" t="e">
        <f t="shared" si="59"/>
        <v>#VALUE!</v>
      </c>
      <c r="AF146" s="45" t="e">
        <f t="shared" si="59"/>
        <v>#VALUE!</v>
      </c>
      <c r="AG146" s="45" t="e">
        <f t="shared" si="59"/>
        <v>#VALUE!</v>
      </c>
      <c r="AH146" s="46" t="s">
        <v>26</v>
      </c>
      <c r="AI146" s="47">
        <f>_xlfn.AGGREGATE(9,6,C146:AG146)</f>
        <v>0</v>
      </c>
      <c r="AJ146" s="37"/>
    </row>
    <row r="147" spans="2:38" hidden="1" x14ac:dyDescent="0.2">
      <c r="B147" s="44" t="s">
        <v>27</v>
      </c>
      <c r="C147" s="48" t="e">
        <f t="shared" ref="C147:AG147" si="60">IF(AND(DAY(C138)&gt;=22,DAY(C138)&lt;=28,C139="土",OR(C144="休",C144="雨")),1,0)</f>
        <v>#VALUE!</v>
      </c>
      <c r="D147" s="48" t="e">
        <f t="shared" si="60"/>
        <v>#VALUE!</v>
      </c>
      <c r="E147" s="48" t="e">
        <f t="shared" si="60"/>
        <v>#VALUE!</v>
      </c>
      <c r="F147" s="48" t="e">
        <f t="shared" si="60"/>
        <v>#VALUE!</v>
      </c>
      <c r="G147" s="48" t="e">
        <f t="shared" si="60"/>
        <v>#VALUE!</v>
      </c>
      <c r="H147" s="48" t="e">
        <f t="shared" si="60"/>
        <v>#VALUE!</v>
      </c>
      <c r="I147" s="48" t="e">
        <f t="shared" si="60"/>
        <v>#VALUE!</v>
      </c>
      <c r="J147" s="48" t="e">
        <f t="shared" si="60"/>
        <v>#VALUE!</v>
      </c>
      <c r="K147" s="48" t="e">
        <f t="shared" si="60"/>
        <v>#VALUE!</v>
      </c>
      <c r="L147" s="48" t="e">
        <f t="shared" si="60"/>
        <v>#VALUE!</v>
      </c>
      <c r="M147" s="48" t="e">
        <f t="shared" si="60"/>
        <v>#VALUE!</v>
      </c>
      <c r="N147" s="48" t="e">
        <f t="shared" si="60"/>
        <v>#VALUE!</v>
      </c>
      <c r="O147" s="48" t="e">
        <f t="shared" si="60"/>
        <v>#VALUE!</v>
      </c>
      <c r="P147" s="48" t="e">
        <f t="shared" si="60"/>
        <v>#VALUE!</v>
      </c>
      <c r="Q147" s="48" t="e">
        <f t="shared" si="60"/>
        <v>#VALUE!</v>
      </c>
      <c r="R147" s="48" t="e">
        <f t="shared" si="60"/>
        <v>#VALUE!</v>
      </c>
      <c r="S147" s="48" t="e">
        <f t="shared" si="60"/>
        <v>#VALUE!</v>
      </c>
      <c r="T147" s="48" t="e">
        <f t="shared" si="60"/>
        <v>#VALUE!</v>
      </c>
      <c r="U147" s="48" t="e">
        <f t="shared" si="60"/>
        <v>#VALUE!</v>
      </c>
      <c r="V147" s="48" t="e">
        <f t="shared" si="60"/>
        <v>#VALUE!</v>
      </c>
      <c r="W147" s="48" t="e">
        <f t="shared" si="60"/>
        <v>#VALUE!</v>
      </c>
      <c r="X147" s="48" t="e">
        <f t="shared" si="60"/>
        <v>#VALUE!</v>
      </c>
      <c r="Y147" s="48" t="e">
        <f t="shared" si="60"/>
        <v>#VALUE!</v>
      </c>
      <c r="Z147" s="48" t="e">
        <f t="shared" si="60"/>
        <v>#VALUE!</v>
      </c>
      <c r="AA147" s="48" t="e">
        <f t="shared" si="60"/>
        <v>#VALUE!</v>
      </c>
      <c r="AB147" s="48" t="e">
        <f t="shared" si="60"/>
        <v>#VALUE!</v>
      </c>
      <c r="AC147" s="48" t="e">
        <f t="shared" si="60"/>
        <v>#VALUE!</v>
      </c>
      <c r="AD147" s="48" t="e">
        <f t="shared" si="60"/>
        <v>#VALUE!</v>
      </c>
      <c r="AE147" s="48" t="e">
        <f t="shared" si="60"/>
        <v>#VALUE!</v>
      </c>
      <c r="AF147" s="48" t="e">
        <f t="shared" si="60"/>
        <v>#VALUE!</v>
      </c>
      <c r="AG147" s="48" t="e">
        <f t="shared" si="60"/>
        <v>#VALUE!</v>
      </c>
      <c r="AH147" s="49" t="s">
        <v>28</v>
      </c>
      <c r="AI147" s="47">
        <f>_xlfn.AGGREGATE(9,6,C147:AG147)</f>
        <v>0</v>
      </c>
      <c r="AJ147" s="37"/>
    </row>
    <row r="148" spans="2:38" hidden="1" x14ac:dyDescent="0.2">
      <c r="B148" s="44" t="s">
        <v>29</v>
      </c>
      <c r="C148" s="45" t="e">
        <f t="shared" ref="C148:AG148" si="61">IF(AND(DAY(C138)&gt;=8,DAY(C138)&lt;=14,C139="土"),1,0)</f>
        <v>#VALUE!</v>
      </c>
      <c r="D148" s="45" t="e">
        <f t="shared" si="61"/>
        <v>#VALUE!</v>
      </c>
      <c r="E148" s="45" t="e">
        <f t="shared" si="61"/>
        <v>#VALUE!</v>
      </c>
      <c r="F148" s="45" t="e">
        <f t="shared" si="61"/>
        <v>#VALUE!</v>
      </c>
      <c r="G148" s="45" t="e">
        <f t="shared" si="61"/>
        <v>#VALUE!</v>
      </c>
      <c r="H148" s="45" t="e">
        <f t="shared" si="61"/>
        <v>#VALUE!</v>
      </c>
      <c r="I148" s="45" t="e">
        <f t="shared" si="61"/>
        <v>#VALUE!</v>
      </c>
      <c r="J148" s="45" t="e">
        <f t="shared" si="61"/>
        <v>#VALUE!</v>
      </c>
      <c r="K148" s="45" t="e">
        <f t="shared" si="61"/>
        <v>#VALUE!</v>
      </c>
      <c r="L148" s="45" t="e">
        <f t="shared" si="61"/>
        <v>#VALUE!</v>
      </c>
      <c r="M148" s="45" t="e">
        <f t="shared" si="61"/>
        <v>#VALUE!</v>
      </c>
      <c r="N148" s="45" t="e">
        <f t="shared" si="61"/>
        <v>#VALUE!</v>
      </c>
      <c r="O148" s="45" t="e">
        <f t="shared" si="61"/>
        <v>#VALUE!</v>
      </c>
      <c r="P148" s="45" t="e">
        <f t="shared" si="61"/>
        <v>#VALUE!</v>
      </c>
      <c r="Q148" s="45" t="e">
        <f t="shared" si="61"/>
        <v>#VALUE!</v>
      </c>
      <c r="R148" s="45" t="e">
        <f t="shared" si="61"/>
        <v>#VALUE!</v>
      </c>
      <c r="S148" s="45" t="e">
        <f t="shared" si="61"/>
        <v>#VALUE!</v>
      </c>
      <c r="T148" s="45" t="e">
        <f t="shared" si="61"/>
        <v>#VALUE!</v>
      </c>
      <c r="U148" s="45" t="e">
        <f t="shared" si="61"/>
        <v>#VALUE!</v>
      </c>
      <c r="V148" s="45" t="e">
        <f t="shared" si="61"/>
        <v>#VALUE!</v>
      </c>
      <c r="W148" s="45" t="e">
        <f t="shared" si="61"/>
        <v>#VALUE!</v>
      </c>
      <c r="X148" s="45" t="e">
        <f t="shared" si="61"/>
        <v>#VALUE!</v>
      </c>
      <c r="Y148" s="45" t="e">
        <f t="shared" si="61"/>
        <v>#VALUE!</v>
      </c>
      <c r="Z148" s="45" t="e">
        <f t="shared" si="61"/>
        <v>#VALUE!</v>
      </c>
      <c r="AA148" s="45" t="e">
        <f t="shared" si="61"/>
        <v>#VALUE!</v>
      </c>
      <c r="AB148" s="45" t="e">
        <f t="shared" si="61"/>
        <v>#VALUE!</v>
      </c>
      <c r="AC148" s="45" t="e">
        <f t="shared" si="61"/>
        <v>#VALUE!</v>
      </c>
      <c r="AD148" s="45" t="e">
        <f t="shared" si="61"/>
        <v>#VALUE!</v>
      </c>
      <c r="AE148" s="45" t="e">
        <f t="shared" si="61"/>
        <v>#VALUE!</v>
      </c>
      <c r="AF148" s="45" t="e">
        <f t="shared" si="61"/>
        <v>#VALUE!</v>
      </c>
      <c r="AG148" s="45" t="e">
        <f t="shared" si="61"/>
        <v>#VALUE!</v>
      </c>
      <c r="AH148" s="46" t="s">
        <v>26</v>
      </c>
      <c r="AI148" s="47">
        <f>_xlfn.AGGREGATE(9,6,C148:AG148)</f>
        <v>0</v>
      </c>
      <c r="AJ148" s="37"/>
    </row>
    <row r="149" spans="2:38" hidden="1" x14ac:dyDescent="0.2">
      <c r="B149" s="44" t="s">
        <v>30</v>
      </c>
      <c r="C149" s="48" t="e">
        <f t="shared" ref="C149:AG149" si="62">IF(AND(DAY(C138)&gt;=8,DAY(C138)&lt;=14,C139="土",OR(C144="休",C144="雨")),1,0)</f>
        <v>#VALUE!</v>
      </c>
      <c r="D149" s="48" t="e">
        <f t="shared" si="62"/>
        <v>#VALUE!</v>
      </c>
      <c r="E149" s="48" t="e">
        <f t="shared" si="62"/>
        <v>#VALUE!</v>
      </c>
      <c r="F149" s="48" t="e">
        <f t="shared" si="62"/>
        <v>#VALUE!</v>
      </c>
      <c r="G149" s="48" t="e">
        <f t="shared" si="62"/>
        <v>#VALUE!</v>
      </c>
      <c r="H149" s="48" t="e">
        <f t="shared" si="62"/>
        <v>#VALUE!</v>
      </c>
      <c r="I149" s="48" t="e">
        <f t="shared" si="62"/>
        <v>#VALUE!</v>
      </c>
      <c r="J149" s="48" t="e">
        <f t="shared" si="62"/>
        <v>#VALUE!</v>
      </c>
      <c r="K149" s="48" t="e">
        <f t="shared" si="62"/>
        <v>#VALUE!</v>
      </c>
      <c r="L149" s="48" t="e">
        <f t="shared" si="62"/>
        <v>#VALUE!</v>
      </c>
      <c r="M149" s="48" t="e">
        <f t="shared" si="62"/>
        <v>#VALUE!</v>
      </c>
      <c r="N149" s="48" t="e">
        <f t="shared" si="62"/>
        <v>#VALUE!</v>
      </c>
      <c r="O149" s="48" t="e">
        <f t="shared" si="62"/>
        <v>#VALUE!</v>
      </c>
      <c r="P149" s="48" t="e">
        <f t="shared" si="62"/>
        <v>#VALUE!</v>
      </c>
      <c r="Q149" s="48" t="e">
        <f t="shared" si="62"/>
        <v>#VALUE!</v>
      </c>
      <c r="R149" s="48" t="e">
        <f t="shared" si="62"/>
        <v>#VALUE!</v>
      </c>
      <c r="S149" s="48" t="e">
        <f t="shared" si="62"/>
        <v>#VALUE!</v>
      </c>
      <c r="T149" s="48" t="e">
        <f t="shared" si="62"/>
        <v>#VALUE!</v>
      </c>
      <c r="U149" s="48" t="e">
        <f t="shared" si="62"/>
        <v>#VALUE!</v>
      </c>
      <c r="V149" s="48" t="e">
        <f t="shared" si="62"/>
        <v>#VALUE!</v>
      </c>
      <c r="W149" s="48" t="e">
        <f t="shared" si="62"/>
        <v>#VALUE!</v>
      </c>
      <c r="X149" s="48" t="e">
        <f t="shared" si="62"/>
        <v>#VALUE!</v>
      </c>
      <c r="Y149" s="48" t="e">
        <f t="shared" si="62"/>
        <v>#VALUE!</v>
      </c>
      <c r="Z149" s="48" t="e">
        <f t="shared" si="62"/>
        <v>#VALUE!</v>
      </c>
      <c r="AA149" s="48" t="e">
        <f t="shared" si="62"/>
        <v>#VALUE!</v>
      </c>
      <c r="AB149" s="48" t="e">
        <f t="shared" si="62"/>
        <v>#VALUE!</v>
      </c>
      <c r="AC149" s="48" t="e">
        <f t="shared" si="62"/>
        <v>#VALUE!</v>
      </c>
      <c r="AD149" s="48" t="e">
        <f t="shared" si="62"/>
        <v>#VALUE!</v>
      </c>
      <c r="AE149" s="48" t="e">
        <f t="shared" si="62"/>
        <v>#VALUE!</v>
      </c>
      <c r="AF149" s="48" t="e">
        <f t="shared" si="62"/>
        <v>#VALUE!</v>
      </c>
      <c r="AG149" s="48" t="e">
        <f t="shared" si="62"/>
        <v>#VALUE!</v>
      </c>
      <c r="AH149" s="49" t="s">
        <v>28</v>
      </c>
      <c r="AI149" s="47">
        <f>_xlfn.AGGREGATE(9,6,C149:AG149)</f>
        <v>0</v>
      </c>
      <c r="AJ149" s="37"/>
    </row>
    <row r="150" spans="2:38" s="34" customFormat="1" x14ac:dyDescent="0.2">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I150" s="58"/>
      <c r="AL150" s="57"/>
    </row>
    <row r="151" spans="2:38" hidden="1" x14ac:dyDescent="0.2">
      <c r="C151" s="2" t="e">
        <f>YEAR(C154)</f>
        <v>#VALUE!</v>
      </c>
      <c r="D151" s="2" t="e">
        <f>MONTH(C154)</f>
        <v>#VALUE!</v>
      </c>
    </row>
    <row r="152" spans="2:38" x14ac:dyDescent="0.2">
      <c r="B152" s="7" t="s">
        <v>16</v>
      </c>
      <c r="C152" s="96" t="e">
        <f>C154</f>
        <v>#VALUE!</v>
      </c>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row>
    <row r="153" spans="2:38" hidden="1" x14ac:dyDescent="0.2">
      <c r="B153" s="51"/>
      <c r="C153" s="30" t="e">
        <f>DATE($C151,$D151,1)</f>
        <v>#VALUE!</v>
      </c>
      <c r="D153" s="30" t="e">
        <f t="shared" ref="D153:AG153" si="63">C153+1</f>
        <v>#VALUE!</v>
      </c>
      <c r="E153" s="30" t="e">
        <f t="shared" si="63"/>
        <v>#VALUE!</v>
      </c>
      <c r="F153" s="30" t="e">
        <f t="shared" si="63"/>
        <v>#VALUE!</v>
      </c>
      <c r="G153" s="30" t="e">
        <f t="shared" si="63"/>
        <v>#VALUE!</v>
      </c>
      <c r="H153" s="30" t="e">
        <f t="shared" si="63"/>
        <v>#VALUE!</v>
      </c>
      <c r="I153" s="30" t="e">
        <f t="shared" si="63"/>
        <v>#VALUE!</v>
      </c>
      <c r="J153" s="30" t="e">
        <f t="shared" si="63"/>
        <v>#VALUE!</v>
      </c>
      <c r="K153" s="30" t="e">
        <f t="shared" si="63"/>
        <v>#VALUE!</v>
      </c>
      <c r="L153" s="30" t="e">
        <f t="shared" si="63"/>
        <v>#VALUE!</v>
      </c>
      <c r="M153" s="30" t="e">
        <f t="shared" si="63"/>
        <v>#VALUE!</v>
      </c>
      <c r="N153" s="30" t="e">
        <f t="shared" si="63"/>
        <v>#VALUE!</v>
      </c>
      <c r="O153" s="30" t="e">
        <f t="shared" si="63"/>
        <v>#VALUE!</v>
      </c>
      <c r="P153" s="30" t="e">
        <f t="shared" si="63"/>
        <v>#VALUE!</v>
      </c>
      <c r="Q153" s="30" t="e">
        <f t="shared" si="63"/>
        <v>#VALUE!</v>
      </c>
      <c r="R153" s="30" t="e">
        <f t="shared" si="63"/>
        <v>#VALUE!</v>
      </c>
      <c r="S153" s="30" t="e">
        <f t="shared" si="63"/>
        <v>#VALUE!</v>
      </c>
      <c r="T153" s="30" t="e">
        <f t="shared" si="63"/>
        <v>#VALUE!</v>
      </c>
      <c r="U153" s="30" t="e">
        <f t="shared" si="63"/>
        <v>#VALUE!</v>
      </c>
      <c r="V153" s="30" t="e">
        <f t="shared" si="63"/>
        <v>#VALUE!</v>
      </c>
      <c r="W153" s="30" t="e">
        <f t="shared" si="63"/>
        <v>#VALUE!</v>
      </c>
      <c r="X153" s="30" t="e">
        <f t="shared" si="63"/>
        <v>#VALUE!</v>
      </c>
      <c r="Y153" s="30" t="e">
        <f t="shared" si="63"/>
        <v>#VALUE!</v>
      </c>
      <c r="Z153" s="30" t="e">
        <f t="shared" si="63"/>
        <v>#VALUE!</v>
      </c>
      <c r="AA153" s="30" t="e">
        <f t="shared" si="63"/>
        <v>#VALUE!</v>
      </c>
      <c r="AB153" s="30" t="e">
        <f t="shared" si="63"/>
        <v>#VALUE!</v>
      </c>
      <c r="AC153" s="30" t="e">
        <f t="shared" si="63"/>
        <v>#VALUE!</v>
      </c>
      <c r="AD153" s="30" t="e">
        <f t="shared" si="63"/>
        <v>#VALUE!</v>
      </c>
      <c r="AE153" s="30" t="e">
        <f t="shared" si="63"/>
        <v>#VALUE!</v>
      </c>
      <c r="AF153" s="30" t="e">
        <f t="shared" si="63"/>
        <v>#VALUE!</v>
      </c>
      <c r="AG153" s="30" t="e">
        <f t="shared" si="63"/>
        <v>#VALUE!</v>
      </c>
      <c r="AH153" s="52"/>
      <c r="AI153" s="53"/>
    </row>
    <row r="154" spans="2:38" x14ac:dyDescent="0.2">
      <c r="B154" s="54" t="s">
        <v>17</v>
      </c>
      <c r="C154" s="55" t="e">
        <f>IF(EDATE(C137,1)&gt;$G$5,"",EDATE(C137,1))</f>
        <v>#VALUE!</v>
      </c>
      <c r="D154" s="30" t="e">
        <f t="shared" ref="D154:AG154" si="64">IF(D153&gt;$G$5,"",IF(C154=EOMONTH(DATE($C151,$D151,1),0),"",IF(C154="","",C154+1)))</f>
        <v>#VALUE!</v>
      </c>
      <c r="E154" s="30" t="e">
        <f t="shared" si="64"/>
        <v>#VALUE!</v>
      </c>
      <c r="F154" s="30" t="e">
        <f t="shared" si="64"/>
        <v>#VALUE!</v>
      </c>
      <c r="G154" s="30" t="e">
        <f t="shared" si="64"/>
        <v>#VALUE!</v>
      </c>
      <c r="H154" s="30" t="e">
        <f t="shared" si="64"/>
        <v>#VALUE!</v>
      </c>
      <c r="I154" s="30" t="e">
        <f t="shared" si="64"/>
        <v>#VALUE!</v>
      </c>
      <c r="J154" s="30" t="e">
        <f t="shared" si="64"/>
        <v>#VALUE!</v>
      </c>
      <c r="K154" s="30" t="e">
        <f t="shared" si="64"/>
        <v>#VALUE!</v>
      </c>
      <c r="L154" s="30" t="e">
        <f t="shared" si="64"/>
        <v>#VALUE!</v>
      </c>
      <c r="M154" s="30" t="e">
        <f t="shared" si="64"/>
        <v>#VALUE!</v>
      </c>
      <c r="N154" s="30" t="e">
        <f t="shared" si="64"/>
        <v>#VALUE!</v>
      </c>
      <c r="O154" s="30" t="e">
        <f t="shared" si="64"/>
        <v>#VALUE!</v>
      </c>
      <c r="P154" s="30" t="e">
        <f t="shared" si="64"/>
        <v>#VALUE!</v>
      </c>
      <c r="Q154" s="30" t="e">
        <f t="shared" si="64"/>
        <v>#VALUE!</v>
      </c>
      <c r="R154" s="30" t="e">
        <f t="shared" si="64"/>
        <v>#VALUE!</v>
      </c>
      <c r="S154" s="30" t="e">
        <f t="shared" si="64"/>
        <v>#VALUE!</v>
      </c>
      <c r="T154" s="30" t="e">
        <f t="shared" si="64"/>
        <v>#VALUE!</v>
      </c>
      <c r="U154" s="30" t="e">
        <f t="shared" si="64"/>
        <v>#VALUE!</v>
      </c>
      <c r="V154" s="30" t="e">
        <f t="shared" si="64"/>
        <v>#VALUE!</v>
      </c>
      <c r="W154" s="30" t="e">
        <f t="shared" si="64"/>
        <v>#VALUE!</v>
      </c>
      <c r="X154" s="30" t="e">
        <f t="shared" si="64"/>
        <v>#VALUE!</v>
      </c>
      <c r="Y154" s="30" t="e">
        <f t="shared" si="64"/>
        <v>#VALUE!</v>
      </c>
      <c r="Z154" s="30" t="e">
        <f t="shared" si="64"/>
        <v>#VALUE!</v>
      </c>
      <c r="AA154" s="30" t="e">
        <f t="shared" si="64"/>
        <v>#VALUE!</v>
      </c>
      <c r="AB154" s="30" t="e">
        <f t="shared" si="64"/>
        <v>#VALUE!</v>
      </c>
      <c r="AC154" s="30" t="e">
        <f t="shared" si="64"/>
        <v>#VALUE!</v>
      </c>
      <c r="AD154" s="30" t="e">
        <f t="shared" si="64"/>
        <v>#VALUE!</v>
      </c>
      <c r="AE154" s="30" t="e">
        <f t="shared" si="64"/>
        <v>#VALUE!</v>
      </c>
      <c r="AF154" s="30" t="e">
        <f t="shared" si="64"/>
        <v>#VALUE!</v>
      </c>
      <c r="AG154" s="30" t="e">
        <f t="shared" si="64"/>
        <v>#VALUE!</v>
      </c>
      <c r="AH154" s="31" t="s">
        <v>18</v>
      </c>
      <c r="AI154" s="32">
        <f>+COUNTIFS(C155:AG155,"土",C156:AG156,"")+COUNTIFS(C155:AG155,"日",C156:AG156,"")</f>
        <v>0</v>
      </c>
    </row>
    <row r="155" spans="2:38" s="34" customFormat="1" x14ac:dyDescent="0.2">
      <c r="B155" s="56" t="s">
        <v>19</v>
      </c>
      <c r="C155" s="33" t="str">
        <f t="shared" ref="C155:AG155" si="65">IFERROR(TEXT(WEEKDAY(+C154),"aaa"),"")</f>
        <v/>
      </c>
      <c r="D155" s="33" t="str">
        <f t="shared" si="65"/>
        <v/>
      </c>
      <c r="E155" s="33" t="str">
        <f t="shared" si="65"/>
        <v/>
      </c>
      <c r="F155" s="33" t="str">
        <f t="shared" si="65"/>
        <v/>
      </c>
      <c r="G155" s="33" t="str">
        <f t="shared" si="65"/>
        <v/>
      </c>
      <c r="H155" s="33" t="str">
        <f t="shared" si="65"/>
        <v/>
      </c>
      <c r="I155" s="33" t="str">
        <f t="shared" si="65"/>
        <v/>
      </c>
      <c r="J155" s="33" t="str">
        <f t="shared" si="65"/>
        <v/>
      </c>
      <c r="K155" s="33" t="str">
        <f t="shared" si="65"/>
        <v/>
      </c>
      <c r="L155" s="33" t="str">
        <f t="shared" si="65"/>
        <v/>
      </c>
      <c r="M155" s="33" t="str">
        <f t="shared" si="65"/>
        <v/>
      </c>
      <c r="N155" s="33" t="str">
        <f t="shared" si="65"/>
        <v/>
      </c>
      <c r="O155" s="33" t="str">
        <f t="shared" si="65"/>
        <v/>
      </c>
      <c r="P155" s="33" t="str">
        <f t="shared" si="65"/>
        <v/>
      </c>
      <c r="Q155" s="33" t="str">
        <f t="shared" si="65"/>
        <v/>
      </c>
      <c r="R155" s="33" t="str">
        <f t="shared" si="65"/>
        <v/>
      </c>
      <c r="S155" s="33" t="str">
        <f t="shared" si="65"/>
        <v/>
      </c>
      <c r="T155" s="33" t="str">
        <f t="shared" si="65"/>
        <v/>
      </c>
      <c r="U155" s="33" t="str">
        <f t="shared" si="65"/>
        <v/>
      </c>
      <c r="V155" s="33" t="str">
        <f t="shared" si="65"/>
        <v/>
      </c>
      <c r="W155" s="33" t="str">
        <f t="shared" si="65"/>
        <v/>
      </c>
      <c r="X155" s="33" t="str">
        <f t="shared" si="65"/>
        <v/>
      </c>
      <c r="Y155" s="33" t="str">
        <f t="shared" si="65"/>
        <v/>
      </c>
      <c r="Z155" s="33" t="str">
        <f t="shared" si="65"/>
        <v/>
      </c>
      <c r="AA155" s="33" t="str">
        <f t="shared" si="65"/>
        <v/>
      </c>
      <c r="AB155" s="33" t="str">
        <f t="shared" si="65"/>
        <v/>
      </c>
      <c r="AC155" s="33" t="str">
        <f t="shared" si="65"/>
        <v/>
      </c>
      <c r="AD155" s="33" t="str">
        <f t="shared" si="65"/>
        <v/>
      </c>
      <c r="AE155" s="33" t="str">
        <f t="shared" si="65"/>
        <v/>
      </c>
      <c r="AF155" s="33" t="str">
        <f t="shared" si="65"/>
        <v/>
      </c>
      <c r="AG155" s="33" t="str">
        <f t="shared" si="65"/>
        <v/>
      </c>
      <c r="AH155" s="31" t="s">
        <v>20</v>
      </c>
      <c r="AI155" s="32">
        <f>+COUNTIF(C156:AG156,"夏休")+COUNTIF(C156:AG156,"冬休")+COUNTIF(C156:AG156,"中止")</f>
        <v>0</v>
      </c>
      <c r="AL155" s="57"/>
    </row>
    <row r="156" spans="2:38" s="34" customFormat="1" ht="13.5" customHeight="1" x14ac:dyDescent="0.2">
      <c r="B156" s="84" t="s">
        <v>20</v>
      </c>
      <c r="C156" s="85"/>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7"/>
      <c r="AH156" s="35" t="s">
        <v>1</v>
      </c>
      <c r="AI156" s="36">
        <f>COUNT(C154:AG154)-AI155</f>
        <v>0</v>
      </c>
      <c r="AL156" s="57"/>
    </row>
    <row r="157" spans="2:38" s="34" customFormat="1" ht="13.5" customHeight="1" x14ac:dyDescent="0.2">
      <c r="B157" s="84"/>
      <c r="C157" s="85"/>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7"/>
      <c r="AH157" s="35" t="s">
        <v>21</v>
      </c>
      <c r="AI157" s="36">
        <f>+COUNTIF(C158:AG159,"休")</f>
        <v>0</v>
      </c>
      <c r="AJ157" s="37" t="e">
        <f>IF(AI158&gt;0.285,"",IF(AI157&lt;AI154,"←計画日数が足りません",""))</f>
        <v>#DIV/0!</v>
      </c>
      <c r="AL157" s="57"/>
    </row>
    <row r="158" spans="2:38" s="34" customFormat="1" ht="13.5" customHeight="1" x14ac:dyDescent="0.2">
      <c r="B158" s="88" t="s">
        <v>7</v>
      </c>
      <c r="C158" s="89"/>
      <c r="D158" s="90"/>
      <c r="E158" s="90"/>
      <c r="F158" s="98"/>
      <c r="G158" s="90"/>
      <c r="H158" s="90"/>
      <c r="I158" s="90"/>
      <c r="J158" s="90"/>
      <c r="K158" s="90"/>
      <c r="L158" s="90"/>
      <c r="M158" s="98"/>
      <c r="N158" s="90"/>
      <c r="O158" s="90"/>
      <c r="P158" s="90"/>
      <c r="Q158" s="90"/>
      <c r="R158" s="90"/>
      <c r="S158" s="90"/>
      <c r="T158" s="98"/>
      <c r="U158" s="90"/>
      <c r="V158" s="90"/>
      <c r="W158" s="90"/>
      <c r="X158" s="90"/>
      <c r="Y158" s="90"/>
      <c r="Z158" s="90"/>
      <c r="AA158" s="98"/>
      <c r="AB158" s="90"/>
      <c r="AC158" s="90"/>
      <c r="AD158" s="90"/>
      <c r="AE158" s="90"/>
      <c r="AF158" s="90"/>
      <c r="AG158" s="91"/>
      <c r="AH158" s="35" t="s">
        <v>22</v>
      </c>
      <c r="AI158" s="38" t="e">
        <f>+AI157/AI156</f>
        <v>#DIV/0!</v>
      </c>
      <c r="AL158" s="57"/>
    </row>
    <row r="159" spans="2:38" s="34" customFormat="1" x14ac:dyDescent="0.2">
      <c r="B159" s="88"/>
      <c r="C159" s="89"/>
      <c r="D159" s="90"/>
      <c r="E159" s="90"/>
      <c r="F159" s="98"/>
      <c r="G159" s="90"/>
      <c r="H159" s="90"/>
      <c r="I159" s="90"/>
      <c r="J159" s="90"/>
      <c r="K159" s="90"/>
      <c r="L159" s="90"/>
      <c r="M159" s="98"/>
      <c r="N159" s="90"/>
      <c r="O159" s="90"/>
      <c r="P159" s="90"/>
      <c r="Q159" s="90"/>
      <c r="R159" s="90"/>
      <c r="S159" s="90"/>
      <c r="T159" s="98"/>
      <c r="U159" s="90"/>
      <c r="V159" s="90"/>
      <c r="W159" s="90"/>
      <c r="X159" s="90"/>
      <c r="Y159" s="90"/>
      <c r="Z159" s="90"/>
      <c r="AA159" s="98"/>
      <c r="AB159" s="90"/>
      <c r="AC159" s="90"/>
      <c r="AD159" s="90"/>
      <c r="AE159" s="90"/>
      <c r="AF159" s="90"/>
      <c r="AG159" s="91"/>
      <c r="AH159" s="35" t="s">
        <v>2</v>
      </c>
      <c r="AI159" s="36">
        <f>+COUNTA(C160:AG161)</f>
        <v>0</v>
      </c>
      <c r="AL159" s="57"/>
    </row>
    <row r="160" spans="2:38" s="34" customFormat="1" x14ac:dyDescent="0.2">
      <c r="B160" s="92" t="s">
        <v>11</v>
      </c>
      <c r="C160" s="93"/>
      <c r="D160" s="94"/>
      <c r="E160" s="94"/>
      <c r="F160" s="100"/>
      <c r="G160" s="94"/>
      <c r="H160" s="94"/>
      <c r="I160" s="94"/>
      <c r="J160" s="94"/>
      <c r="K160" s="94"/>
      <c r="L160" s="94"/>
      <c r="M160" s="100"/>
      <c r="N160" s="94"/>
      <c r="O160" s="94"/>
      <c r="P160" s="94"/>
      <c r="Q160" s="94"/>
      <c r="R160" s="94"/>
      <c r="S160" s="94"/>
      <c r="T160" s="100"/>
      <c r="U160" s="94"/>
      <c r="V160" s="94"/>
      <c r="W160" s="94"/>
      <c r="X160" s="94"/>
      <c r="Y160" s="94"/>
      <c r="Z160" s="94"/>
      <c r="AA160" s="100"/>
      <c r="AB160" s="94"/>
      <c r="AC160" s="94"/>
      <c r="AD160" s="94"/>
      <c r="AE160" s="94"/>
      <c r="AF160" s="94"/>
      <c r="AG160" s="95"/>
      <c r="AH160" s="39" t="s">
        <v>23</v>
      </c>
      <c r="AI160" s="40" t="e">
        <f>+AI159/AI156</f>
        <v>#DIV/0!</v>
      </c>
      <c r="AL160" s="22">
        <f>+COUNTIF(C158:AG159,"休")</f>
        <v>0</v>
      </c>
    </row>
    <row r="161" spans="2:38" s="34" customFormat="1" x14ac:dyDescent="0.2">
      <c r="B161" s="92"/>
      <c r="C161" s="93"/>
      <c r="D161" s="94"/>
      <c r="E161" s="94"/>
      <c r="F161" s="94"/>
      <c r="G161" s="94"/>
      <c r="H161" s="94"/>
      <c r="I161" s="94"/>
      <c r="J161" s="94"/>
      <c r="K161" s="94"/>
      <c r="L161" s="94"/>
      <c r="M161" s="94"/>
      <c r="N161" s="94"/>
      <c r="O161" s="94"/>
      <c r="P161" s="94"/>
      <c r="Q161" s="94"/>
      <c r="R161" s="94"/>
      <c r="S161" s="94"/>
      <c r="T161" s="94"/>
      <c r="U161" s="94"/>
      <c r="V161" s="94"/>
      <c r="W161" s="94"/>
      <c r="X161" s="94"/>
      <c r="Y161" s="94"/>
      <c r="Z161" s="94"/>
      <c r="AA161" s="94"/>
      <c r="AB161" s="94"/>
      <c r="AC161" s="94"/>
      <c r="AD161" s="94"/>
      <c r="AE161" s="94"/>
      <c r="AF161" s="94"/>
      <c r="AG161" s="95"/>
      <c r="AH161" s="41" t="s">
        <v>24</v>
      </c>
      <c r="AI161" s="42" t="str">
        <f>IF(7&gt;AI156,"対象外",IF(AI159&gt;=AI154,"OK","NG"))</f>
        <v>対象外</v>
      </c>
      <c r="AJ161" s="37" t="str">
        <f>IF(AI161="対象外","←７日間に満たない期間は達成判定の対象外",IF(AI161="NG","←月単位未達成","←月単位達成"))</f>
        <v>←７日間に満たない期間は達成判定の対象外</v>
      </c>
      <c r="AL161" s="43" t="str">
        <f>IF(7&gt;AI156,"対象外",IF(AL160&gt;=AI154,"OK","NG"))</f>
        <v>対象外</v>
      </c>
    </row>
    <row r="162" spans="2:38" hidden="1" x14ac:dyDescent="0.2">
      <c r="B162" s="44" t="s">
        <v>25</v>
      </c>
      <c r="C162" s="45" t="e">
        <f t="shared" ref="C162:AG162" si="66">IF(AND(DAY(C154)&gt;=22,DAY(C154)&lt;=28,C155="土"),1,0)</f>
        <v>#VALUE!</v>
      </c>
      <c r="D162" s="45" t="e">
        <f t="shared" si="66"/>
        <v>#VALUE!</v>
      </c>
      <c r="E162" s="45" t="e">
        <f t="shared" si="66"/>
        <v>#VALUE!</v>
      </c>
      <c r="F162" s="45" t="e">
        <f t="shared" si="66"/>
        <v>#VALUE!</v>
      </c>
      <c r="G162" s="45" t="e">
        <f t="shared" si="66"/>
        <v>#VALUE!</v>
      </c>
      <c r="H162" s="45" t="e">
        <f t="shared" si="66"/>
        <v>#VALUE!</v>
      </c>
      <c r="I162" s="45" t="e">
        <f t="shared" si="66"/>
        <v>#VALUE!</v>
      </c>
      <c r="J162" s="45" t="e">
        <f t="shared" si="66"/>
        <v>#VALUE!</v>
      </c>
      <c r="K162" s="45" t="e">
        <f t="shared" si="66"/>
        <v>#VALUE!</v>
      </c>
      <c r="L162" s="45" t="e">
        <f t="shared" si="66"/>
        <v>#VALUE!</v>
      </c>
      <c r="M162" s="45" t="e">
        <f t="shared" si="66"/>
        <v>#VALUE!</v>
      </c>
      <c r="N162" s="45" t="e">
        <f t="shared" si="66"/>
        <v>#VALUE!</v>
      </c>
      <c r="O162" s="45" t="e">
        <f t="shared" si="66"/>
        <v>#VALUE!</v>
      </c>
      <c r="P162" s="45" t="e">
        <f t="shared" si="66"/>
        <v>#VALUE!</v>
      </c>
      <c r="Q162" s="45" t="e">
        <f t="shared" si="66"/>
        <v>#VALUE!</v>
      </c>
      <c r="R162" s="45" t="e">
        <f t="shared" si="66"/>
        <v>#VALUE!</v>
      </c>
      <c r="S162" s="45" t="e">
        <f t="shared" si="66"/>
        <v>#VALUE!</v>
      </c>
      <c r="T162" s="45" t="e">
        <f t="shared" si="66"/>
        <v>#VALUE!</v>
      </c>
      <c r="U162" s="45" t="e">
        <f t="shared" si="66"/>
        <v>#VALUE!</v>
      </c>
      <c r="V162" s="45" t="e">
        <f t="shared" si="66"/>
        <v>#VALUE!</v>
      </c>
      <c r="W162" s="45" t="e">
        <f t="shared" si="66"/>
        <v>#VALUE!</v>
      </c>
      <c r="X162" s="45" t="e">
        <f t="shared" si="66"/>
        <v>#VALUE!</v>
      </c>
      <c r="Y162" s="45" t="e">
        <f t="shared" si="66"/>
        <v>#VALUE!</v>
      </c>
      <c r="Z162" s="45" t="e">
        <f t="shared" si="66"/>
        <v>#VALUE!</v>
      </c>
      <c r="AA162" s="45" t="e">
        <f t="shared" si="66"/>
        <v>#VALUE!</v>
      </c>
      <c r="AB162" s="45" t="e">
        <f t="shared" si="66"/>
        <v>#VALUE!</v>
      </c>
      <c r="AC162" s="45" t="e">
        <f t="shared" si="66"/>
        <v>#VALUE!</v>
      </c>
      <c r="AD162" s="45" t="e">
        <f t="shared" si="66"/>
        <v>#VALUE!</v>
      </c>
      <c r="AE162" s="45" t="e">
        <f t="shared" si="66"/>
        <v>#VALUE!</v>
      </c>
      <c r="AF162" s="45" t="e">
        <f t="shared" si="66"/>
        <v>#VALUE!</v>
      </c>
      <c r="AG162" s="45" t="e">
        <f t="shared" si="66"/>
        <v>#VALUE!</v>
      </c>
      <c r="AH162" s="46" t="s">
        <v>26</v>
      </c>
      <c r="AI162" s="47">
        <f>_xlfn.AGGREGATE(9,6,C162:AG162)</f>
        <v>0</v>
      </c>
      <c r="AJ162" s="37"/>
    </row>
    <row r="163" spans="2:38" hidden="1" x14ac:dyDescent="0.2">
      <c r="B163" s="44" t="s">
        <v>27</v>
      </c>
      <c r="C163" s="48" t="e">
        <f t="shared" ref="C163:AG163" si="67">IF(AND(DAY(C154)&gt;=22,DAY(C154)&lt;=28,C155="土",OR(C160="休",C160="雨")),1,0)</f>
        <v>#VALUE!</v>
      </c>
      <c r="D163" s="48" t="e">
        <f t="shared" si="67"/>
        <v>#VALUE!</v>
      </c>
      <c r="E163" s="48" t="e">
        <f t="shared" si="67"/>
        <v>#VALUE!</v>
      </c>
      <c r="F163" s="48" t="e">
        <f t="shared" si="67"/>
        <v>#VALUE!</v>
      </c>
      <c r="G163" s="48" t="e">
        <f t="shared" si="67"/>
        <v>#VALUE!</v>
      </c>
      <c r="H163" s="48" t="e">
        <f t="shared" si="67"/>
        <v>#VALUE!</v>
      </c>
      <c r="I163" s="48" t="e">
        <f t="shared" si="67"/>
        <v>#VALUE!</v>
      </c>
      <c r="J163" s="48" t="e">
        <f t="shared" si="67"/>
        <v>#VALUE!</v>
      </c>
      <c r="K163" s="48" t="e">
        <f t="shared" si="67"/>
        <v>#VALUE!</v>
      </c>
      <c r="L163" s="48" t="e">
        <f t="shared" si="67"/>
        <v>#VALUE!</v>
      </c>
      <c r="M163" s="48" t="e">
        <f t="shared" si="67"/>
        <v>#VALUE!</v>
      </c>
      <c r="N163" s="48" t="e">
        <f t="shared" si="67"/>
        <v>#VALUE!</v>
      </c>
      <c r="O163" s="48" t="e">
        <f t="shared" si="67"/>
        <v>#VALUE!</v>
      </c>
      <c r="P163" s="48" t="e">
        <f t="shared" si="67"/>
        <v>#VALUE!</v>
      </c>
      <c r="Q163" s="48" t="e">
        <f t="shared" si="67"/>
        <v>#VALUE!</v>
      </c>
      <c r="R163" s="48" t="e">
        <f t="shared" si="67"/>
        <v>#VALUE!</v>
      </c>
      <c r="S163" s="48" t="e">
        <f t="shared" si="67"/>
        <v>#VALUE!</v>
      </c>
      <c r="T163" s="48" t="e">
        <f t="shared" si="67"/>
        <v>#VALUE!</v>
      </c>
      <c r="U163" s="48" t="e">
        <f t="shared" si="67"/>
        <v>#VALUE!</v>
      </c>
      <c r="V163" s="48" t="e">
        <f t="shared" si="67"/>
        <v>#VALUE!</v>
      </c>
      <c r="W163" s="48" t="e">
        <f t="shared" si="67"/>
        <v>#VALUE!</v>
      </c>
      <c r="X163" s="48" t="e">
        <f t="shared" si="67"/>
        <v>#VALUE!</v>
      </c>
      <c r="Y163" s="48" t="e">
        <f t="shared" si="67"/>
        <v>#VALUE!</v>
      </c>
      <c r="Z163" s="48" t="e">
        <f t="shared" si="67"/>
        <v>#VALUE!</v>
      </c>
      <c r="AA163" s="48" t="e">
        <f t="shared" si="67"/>
        <v>#VALUE!</v>
      </c>
      <c r="AB163" s="48" t="e">
        <f t="shared" si="67"/>
        <v>#VALUE!</v>
      </c>
      <c r="AC163" s="48" t="e">
        <f t="shared" si="67"/>
        <v>#VALUE!</v>
      </c>
      <c r="AD163" s="48" t="e">
        <f t="shared" si="67"/>
        <v>#VALUE!</v>
      </c>
      <c r="AE163" s="48" t="e">
        <f t="shared" si="67"/>
        <v>#VALUE!</v>
      </c>
      <c r="AF163" s="48" t="e">
        <f t="shared" si="67"/>
        <v>#VALUE!</v>
      </c>
      <c r="AG163" s="48" t="e">
        <f t="shared" si="67"/>
        <v>#VALUE!</v>
      </c>
      <c r="AH163" s="49" t="s">
        <v>28</v>
      </c>
      <c r="AI163" s="47">
        <f>_xlfn.AGGREGATE(9,6,C163:AG163)</f>
        <v>0</v>
      </c>
      <c r="AJ163" s="37"/>
    </row>
    <row r="164" spans="2:38" hidden="1" x14ac:dyDescent="0.2">
      <c r="B164" s="44" t="s">
        <v>29</v>
      </c>
      <c r="C164" s="45" t="e">
        <f t="shared" ref="C164:AG164" si="68">IF(AND(DAY(C154)&gt;=8,DAY(C154)&lt;=14,C155="土"),1,0)</f>
        <v>#VALUE!</v>
      </c>
      <c r="D164" s="45" t="e">
        <f t="shared" si="68"/>
        <v>#VALUE!</v>
      </c>
      <c r="E164" s="45" t="e">
        <f t="shared" si="68"/>
        <v>#VALUE!</v>
      </c>
      <c r="F164" s="45" t="e">
        <f t="shared" si="68"/>
        <v>#VALUE!</v>
      </c>
      <c r="G164" s="45" t="e">
        <f t="shared" si="68"/>
        <v>#VALUE!</v>
      </c>
      <c r="H164" s="45" t="e">
        <f t="shared" si="68"/>
        <v>#VALUE!</v>
      </c>
      <c r="I164" s="45" t="e">
        <f t="shared" si="68"/>
        <v>#VALUE!</v>
      </c>
      <c r="J164" s="45" t="e">
        <f t="shared" si="68"/>
        <v>#VALUE!</v>
      </c>
      <c r="K164" s="45" t="e">
        <f t="shared" si="68"/>
        <v>#VALUE!</v>
      </c>
      <c r="L164" s="45" t="e">
        <f t="shared" si="68"/>
        <v>#VALUE!</v>
      </c>
      <c r="M164" s="45" t="e">
        <f t="shared" si="68"/>
        <v>#VALUE!</v>
      </c>
      <c r="N164" s="45" t="e">
        <f t="shared" si="68"/>
        <v>#VALUE!</v>
      </c>
      <c r="O164" s="45" t="e">
        <f t="shared" si="68"/>
        <v>#VALUE!</v>
      </c>
      <c r="P164" s="45" t="e">
        <f t="shared" si="68"/>
        <v>#VALUE!</v>
      </c>
      <c r="Q164" s="45" t="e">
        <f t="shared" si="68"/>
        <v>#VALUE!</v>
      </c>
      <c r="R164" s="45" t="e">
        <f t="shared" si="68"/>
        <v>#VALUE!</v>
      </c>
      <c r="S164" s="45" t="e">
        <f t="shared" si="68"/>
        <v>#VALUE!</v>
      </c>
      <c r="T164" s="45" t="e">
        <f t="shared" si="68"/>
        <v>#VALUE!</v>
      </c>
      <c r="U164" s="45" t="e">
        <f t="shared" si="68"/>
        <v>#VALUE!</v>
      </c>
      <c r="V164" s="45" t="e">
        <f t="shared" si="68"/>
        <v>#VALUE!</v>
      </c>
      <c r="W164" s="45" t="e">
        <f t="shared" si="68"/>
        <v>#VALUE!</v>
      </c>
      <c r="X164" s="45" t="e">
        <f t="shared" si="68"/>
        <v>#VALUE!</v>
      </c>
      <c r="Y164" s="45" t="e">
        <f t="shared" si="68"/>
        <v>#VALUE!</v>
      </c>
      <c r="Z164" s="45" t="e">
        <f t="shared" si="68"/>
        <v>#VALUE!</v>
      </c>
      <c r="AA164" s="45" t="e">
        <f t="shared" si="68"/>
        <v>#VALUE!</v>
      </c>
      <c r="AB164" s="45" t="e">
        <f t="shared" si="68"/>
        <v>#VALUE!</v>
      </c>
      <c r="AC164" s="45" t="e">
        <f t="shared" si="68"/>
        <v>#VALUE!</v>
      </c>
      <c r="AD164" s="45" t="e">
        <f t="shared" si="68"/>
        <v>#VALUE!</v>
      </c>
      <c r="AE164" s="45" t="e">
        <f t="shared" si="68"/>
        <v>#VALUE!</v>
      </c>
      <c r="AF164" s="45" t="e">
        <f t="shared" si="68"/>
        <v>#VALUE!</v>
      </c>
      <c r="AG164" s="45" t="e">
        <f t="shared" si="68"/>
        <v>#VALUE!</v>
      </c>
      <c r="AH164" s="46" t="s">
        <v>26</v>
      </c>
      <c r="AI164" s="47">
        <f>_xlfn.AGGREGATE(9,6,C164:AG164)</f>
        <v>0</v>
      </c>
      <c r="AJ164" s="37"/>
    </row>
    <row r="165" spans="2:38" hidden="1" x14ac:dyDescent="0.2">
      <c r="B165" s="44" t="s">
        <v>30</v>
      </c>
      <c r="C165" s="48" t="e">
        <f t="shared" ref="C165:AG165" si="69">IF(AND(DAY(C154)&gt;=8,DAY(C154)&lt;=14,C155="土",OR(C160="休",C160="雨")),1,0)</f>
        <v>#VALUE!</v>
      </c>
      <c r="D165" s="48" t="e">
        <f t="shared" si="69"/>
        <v>#VALUE!</v>
      </c>
      <c r="E165" s="48" t="e">
        <f t="shared" si="69"/>
        <v>#VALUE!</v>
      </c>
      <c r="F165" s="48" t="e">
        <f t="shared" si="69"/>
        <v>#VALUE!</v>
      </c>
      <c r="G165" s="48" t="e">
        <f t="shared" si="69"/>
        <v>#VALUE!</v>
      </c>
      <c r="H165" s="48" t="e">
        <f t="shared" si="69"/>
        <v>#VALUE!</v>
      </c>
      <c r="I165" s="48" t="e">
        <f t="shared" si="69"/>
        <v>#VALUE!</v>
      </c>
      <c r="J165" s="48" t="e">
        <f t="shared" si="69"/>
        <v>#VALUE!</v>
      </c>
      <c r="K165" s="48" t="e">
        <f t="shared" si="69"/>
        <v>#VALUE!</v>
      </c>
      <c r="L165" s="48" t="e">
        <f t="shared" si="69"/>
        <v>#VALUE!</v>
      </c>
      <c r="M165" s="48" t="e">
        <f t="shared" si="69"/>
        <v>#VALUE!</v>
      </c>
      <c r="N165" s="48" t="e">
        <f t="shared" si="69"/>
        <v>#VALUE!</v>
      </c>
      <c r="O165" s="48" t="e">
        <f t="shared" si="69"/>
        <v>#VALUE!</v>
      </c>
      <c r="P165" s="48" t="e">
        <f t="shared" si="69"/>
        <v>#VALUE!</v>
      </c>
      <c r="Q165" s="48" t="e">
        <f t="shared" si="69"/>
        <v>#VALUE!</v>
      </c>
      <c r="R165" s="48" t="e">
        <f t="shared" si="69"/>
        <v>#VALUE!</v>
      </c>
      <c r="S165" s="48" t="e">
        <f t="shared" si="69"/>
        <v>#VALUE!</v>
      </c>
      <c r="T165" s="48" t="e">
        <f t="shared" si="69"/>
        <v>#VALUE!</v>
      </c>
      <c r="U165" s="48" t="e">
        <f t="shared" si="69"/>
        <v>#VALUE!</v>
      </c>
      <c r="V165" s="48" t="e">
        <f t="shared" si="69"/>
        <v>#VALUE!</v>
      </c>
      <c r="W165" s="48" t="e">
        <f t="shared" si="69"/>
        <v>#VALUE!</v>
      </c>
      <c r="X165" s="48" t="e">
        <f t="shared" si="69"/>
        <v>#VALUE!</v>
      </c>
      <c r="Y165" s="48" t="e">
        <f t="shared" si="69"/>
        <v>#VALUE!</v>
      </c>
      <c r="Z165" s="48" t="e">
        <f t="shared" si="69"/>
        <v>#VALUE!</v>
      </c>
      <c r="AA165" s="48" t="e">
        <f t="shared" si="69"/>
        <v>#VALUE!</v>
      </c>
      <c r="AB165" s="48" t="e">
        <f t="shared" si="69"/>
        <v>#VALUE!</v>
      </c>
      <c r="AC165" s="48" t="e">
        <f t="shared" si="69"/>
        <v>#VALUE!</v>
      </c>
      <c r="AD165" s="48" t="e">
        <f t="shared" si="69"/>
        <v>#VALUE!</v>
      </c>
      <c r="AE165" s="48" t="e">
        <f t="shared" si="69"/>
        <v>#VALUE!</v>
      </c>
      <c r="AF165" s="48" t="e">
        <f t="shared" si="69"/>
        <v>#VALUE!</v>
      </c>
      <c r="AG165" s="48" t="e">
        <f t="shared" si="69"/>
        <v>#VALUE!</v>
      </c>
      <c r="AH165" s="49" t="s">
        <v>28</v>
      </c>
      <c r="AI165" s="47">
        <f>_xlfn.AGGREGATE(9,6,C165:AG165)</f>
        <v>0</v>
      </c>
      <c r="AJ165" s="37"/>
    </row>
    <row r="166" spans="2:38" s="34" customFormat="1" x14ac:dyDescent="0.2">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I166" s="58"/>
      <c r="AL166" s="57"/>
    </row>
    <row r="167" spans="2:38" hidden="1" x14ac:dyDescent="0.2">
      <c r="C167" s="2" t="e">
        <f>YEAR(C170)</f>
        <v>#VALUE!</v>
      </c>
      <c r="D167" s="2" t="e">
        <f>MONTH(C170)</f>
        <v>#VALUE!</v>
      </c>
    </row>
    <row r="168" spans="2:38" x14ac:dyDescent="0.2">
      <c r="B168" s="7" t="s">
        <v>16</v>
      </c>
      <c r="C168" s="96" t="e">
        <f>C170</f>
        <v>#VALUE!</v>
      </c>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row>
    <row r="169" spans="2:38" hidden="1" x14ac:dyDescent="0.2">
      <c r="B169" s="51"/>
      <c r="C169" s="30" t="e">
        <f>DATE($C167,$D167,1)</f>
        <v>#VALUE!</v>
      </c>
      <c r="D169" s="30" t="e">
        <f t="shared" ref="D169:AG169" si="70">C169+1</f>
        <v>#VALUE!</v>
      </c>
      <c r="E169" s="30" t="e">
        <f t="shared" si="70"/>
        <v>#VALUE!</v>
      </c>
      <c r="F169" s="30" t="e">
        <f t="shared" si="70"/>
        <v>#VALUE!</v>
      </c>
      <c r="G169" s="30" t="e">
        <f t="shared" si="70"/>
        <v>#VALUE!</v>
      </c>
      <c r="H169" s="30" t="e">
        <f t="shared" si="70"/>
        <v>#VALUE!</v>
      </c>
      <c r="I169" s="30" t="e">
        <f t="shared" si="70"/>
        <v>#VALUE!</v>
      </c>
      <c r="J169" s="30" t="e">
        <f t="shared" si="70"/>
        <v>#VALUE!</v>
      </c>
      <c r="K169" s="30" t="e">
        <f t="shared" si="70"/>
        <v>#VALUE!</v>
      </c>
      <c r="L169" s="30" t="e">
        <f t="shared" si="70"/>
        <v>#VALUE!</v>
      </c>
      <c r="M169" s="30" t="e">
        <f t="shared" si="70"/>
        <v>#VALUE!</v>
      </c>
      <c r="N169" s="30" t="e">
        <f t="shared" si="70"/>
        <v>#VALUE!</v>
      </c>
      <c r="O169" s="30" t="e">
        <f t="shared" si="70"/>
        <v>#VALUE!</v>
      </c>
      <c r="P169" s="30" t="e">
        <f t="shared" si="70"/>
        <v>#VALUE!</v>
      </c>
      <c r="Q169" s="30" t="e">
        <f t="shared" si="70"/>
        <v>#VALUE!</v>
      </c>
      <c r="R169" s="30" t="e">
        <f t="shared" si="70"/>
        <v>#VALUE!</v>
      </c>
      <c r="S169" s="30" t="e">
        <f t="shared" si="70"/>
        <v>#VALUE!</v>
      </c>
      <c r="T169" s="30" t="e">
        <f t="shared" si="70"/>
        <v>#VALUE!</v>
      </c>
      <c r="U169" s="30" t="e">
        <f t="shared" si="70"/>
        <v>#VALUE!</v>
      </c>
      <c r="V169" s="30" t="e">
        <f t="shared" si="70"/>
        <v>#VALUE!</v>
      </c>
      <c r="W169" s="30" t="e">
        <f t="shared" si="70"/>
        <v>#VALUE!</v>
      </c>
      <c r="X169" s="30" t="e">
        <f t="shared" si="70"/>
        <v>#VALUE!</v>
      </c>
      <c r="Y169" s="30" t="e">
        <f t="shared" si="70"/>
        <v>#VALUE!</v>
      </c>
      <c r="Z169" s="30" t="e">
        <f t="shared" si="70"/>
        <v>#VALUE!</v>
      </c>
      <c r="AA169" s="30" t="e">
        <f t="shared" si="70"/>
        <v>#VALUE!</v>
      </c>
      <c r="AB169" s="30" t="e">
        <f t="shared" si="70"/>
        <v>#VALUE!</v>
      </c>
      <c r="AC169" s="30" t="e">
        <f t="shared" si="70"/>
        <v>#VALUE!</v>
      </c>
      <c r="AD169" s="30" t="e">
        <f t="shared" si="70"/>
        <v>#VALUE!</v>
      </c>
      <c r="AE169" s="30" t="e">
        <f t="shared" si="70"/>
        <v>#VALUE!</v>
      </c>
      <c r="AF169" s="30" t="e">
        <f t="shared" si="70"/>
        <v>#VALUE!</v>
      </c>
      <c r="AG169" s="30" t="e">
        <f t="shared" si="70"/>
        <v>#VALUE!</v>
      </c>
      <c r="AH169" s="52"/>
      <c r="AI169" s="53"/>
    </row>
    <row r="170" spans="2:38" x14ac:dyDescent="0.2">
      <c r="B170" s="54" t="s">
        <v>17</v>
      </c>
      <c r="C170" s="55" t="e">
        <f>IF(EDATE(C153,1)&gt;$G$5,"",EDATE(C153,1))</f>
        <v>#VALUE!</v>
      </c>
      <c r="D170" s="30" t="e">
        <f t="shared" ref="D170:AG170" si="71">IF(D169&gt;$G$5,"",IF(C170=EOMONTH(DATE($C167,$D167,1),0),"",IF(C170="","",C170+1)))</f>
        <v>#VALUE!</v>
      </c>
      <c r="E170" s="30" t="e">
        <f t="shared" si="71"/>
        <v>#VALUE!</v>
      </c>
      <c r="F170" s="30" t="e">
        <f t="shared" si="71"/>
        <v>#VALUE!</v>
      </c>
      <c r="G170" s="30" t="e">
        <f t="shared" si="71"/>
        <v>#VALUE!</v>
      </c>
      <c r="H170" s="30" t="e">
        <f t="shared" si="71"/>
        <v>#VALUE!</v>
      </c>
      <c r="I170" s="30" t="e">
        <f t="shared" si="71"/>
        <v>#VALUE!</v>
      </c>
      <c r="J170" s="30" t="e">
        <f t="shared" si="71"/>
        <v>#VALUE!</v>
      </c>
      <c r="K170" s="30" t="e">
        <f t="shared" si="71"/>
        <v>#VALUE!</v>
      </c>
      <c r="L170" s="30" t="e">
        <f t="shared" si="71"/>
        <v>#VALUE!</v>
      </c>
      <c r="M170" s="30" t="e">
        <f t="shared" si="71"/>
        <v>#VALUE!</v>
      </c>
      <c r="N170" s="30" t="e">
        <f t="shared" si="71"/>
        <v>#VALUE!</v>
      </c>
      <c r="O170" s="30" t="e">
        <f t="shared" si="71"/>
        <v>#VALUE!</v>
      </c>
      <c r="P170" s="30" t="e">
        <f t="shared" si="71"/>
        <v>#VALUE!</v>
      </c>
      <c r="Q170" s="30" t="e">
        <f t="shared" si="71"/>
        <v>#VALUE!</v>
      </c>
      <c r="R170" s="30" t="e">
        <f t="shared" si="71"/>
        <v>#VALUE!</v>
      </c>
      <c r="S170" s="30" t="e">
        <f t="shared" si="71"/>
        <v>#VALUE!</v>
      </c>
      <c r="T170" s="30" t="e">
        <f t="shared" si="71"/>
        <v>#VALUE!</v>
      </c>
      <c r="U170" s="30" t="e">
        <f t="shared" si="71"/>
        <v>#VALUE!</v>
      </c>
      <c r="V170" s="30" t="e">
        <f t="shared" si="71"/>
        <v>#VALUE!</v>
      </c>
      <c r="W170" s="30" t="e">
        <f t="shared" si="71"/>
        <v>#VALUE!</v>
      </c>
      <c r="X170" s="30" t="e">
        <f t="shared" si="71"/>
        <v>#VALUE!</v>
      </c>
      <c r="Y170" s="30" t="e">
        <f t="shared" si="71"/>
        <v>#VALUE!</v>
      </c>
      <c r="Z170" s="30" t="e">
        <f t="shared" si="71"/>
        <v>#VALUE!</v>
      </c>
      <c r="AA170" s="30" t="e">
        <f t="shared" si="71"/>
        <v>#VALUE!</v>
      </c>
      <c r="AB170" s="30" t="e">
        <f t="shared" si="71"/>
        <v>#VALUE!</v>
      </c>
      <c r="AC170" s="30" t="e">
        <f t="shared" si="71"/>
        <v>#VALUE!</v>
      </c>
      <c r="AD170" s="30" t="e">
        <f t="shared" si="71"/>
        <v>#VALUE!</v>
      </c>
      <c r="AE170" s="30" t="e">
        <f t="shared" si="71"/>
        <v>#VALUE!</v>
      </c>
      <c r="AF170" s="30" t="e">
        <f t="shared" si="71"/>
        <v>#VALUE!</v>
      </c>
      <c r="AG170" s="30" t="e">
        <f t="shared" si="71"/>
        <v>#VALUE!</v>
      </c>
      <c r="AH170" s="31" t="s">
        <v>18</v>
      </c>
      <c r="AI170" s="32">
        <f>+COUNTIFS(C171:AG171,"土",C172:AG172,"")+COUNTIFS(C171:AG171,"日",C172:AG172,"")</f>
        <v>0</v>
      </c>
    </row>
    <row r="171" spans="2:38" s="34" customFormat="1" x14ac:dyDescent="0.2">
      <c r="B171" s="56" t="s">
        <v>19</v>
      </c>
      <c r="C171" s="33" t="str">
        <f t="shared" ref="C171:AG171" si="72">IFERROR(TEXT(WEEKDAY(+C170),"aaa"),"")</f>
        <v/>
      </c>
      <c r="D171" s="33" t="str">
        <f t="shared" si="72"/>
        <v/>
      </c>
      <c r="E171" s="33" t="str">
        <f t="shared" si="72"/>
        <v/>
      </c>
      <c r="F171" s="33" t="str">
        <f t="shared" si="72"/>
        <v/>
      </c>
      <c r="G171" s="33" t="str">
        <f t="shared" si="72"/>
        <v/>
      </c>
      <c r="H171" s="33" t="str">
        <f t="shared" si="72"/>
        <v/>
      </c>
      <c r="I171" s="33" t="str">
        <f t="shared" si="72"/>
        <v/>
      </c>
      <c r="J171" s="33" t="str">
        <f t="shared" si="72"/>
        <v/>
      </c>
      <c r="K171" s="33" t="str">
        <f t="shared" si="72"/>
        <v/>
      </c>
      <c r="L171" s="33" t="str">
        <f t="shared" si="72"/>
        <v/>
      </c>
      <c r="M171" s="33" t="str">
        <f t="shared" si="72"/>
        <v/>
      </c>
      <c r="N171" s="33" t="str">
        <f t="shared" si="72"/>
        <v/>
      </c>
      <c r="O171" s="33" t="str">
        <f t="shared" si="72"/>
        <v/>
      </c>
      <c r="P171" s="33" t="str">
        <f t="shared" si="72"/>
        <v/>
      </c>
      <c r="Q171" s="33" t="str">
        <f t="shared" si="72"/>
        <v/>
      </c>
      <c r="R171" s="33" t="str">
        <f t="shared" si="72"/>
        <v/>
      </c>
      <c r="S171" s="33" t="str">
        <f t="shared" si="72"/>
        <v/>
      </c>
      <c r="T171" s="33" t="str">
        <f t="shared" si="72"/>
        <v/>
      </c>
      <c r="U171" s="33" t="str">
        <f t="shared" si="72"/>
        <v/>
      </c>
      <c r="V171" s="33" t="str">
        <f t="shared" si="72"/>
        <v/>
      </c>
      <c r="W171" s="33" t="str">
        <f t="shared" si="72"/>
        <v/>
      </c>
      <c r="X171" s="33" t="str">
        <f t="shared" si="72"/>
        <v/>
      </c>
      <c r="Y171" s="33" t="str">
        <f t="shared" si="72"/>
        <v/>
      </c>
      <c r="Z171" s="33" t="str">
        <f t="shared" si="72"/>
        <v/>
      </c>
      <c r="AA171" s="33" t="str">
        <f t="shared" si="72"/>
        <v/>
      </c>
      <c r="AB171" s="33" t="str">
        <f t="shared" si="72"/>
        <v/>
      </c>
      <c r="AC171" s="33" t="str">
        <f t="shared" si="72"/>
        <v/>
      </c>
      <c r="AD171" s="33" t="str">
        <f t="shared" si="72"/>
        <v/>
      </c>
      <c r="AE171" s="33" t="str">
        <f t="shared" si="72"/>
        <v/>
      </c>
      <c r="AF171" s="33" t="str">
        <f t="shared" si="72"/>
        <v/>
      </c>
      <c r="AG171" s="33" t="str">
        <f t="shared" si="72"/>
        <v/>
      </c>
      <c r="AH171" s="31" t="s">
        <v>20</v>
      </c>
      <c r="AI171" s="32">
        <f>+COUNTIF(C172:AG172,"夏休")+COUNTIF(C172:AG172,"冬休")+COUNTIF(C172:AG172,"中止")</f>
        <v>0</v>
      </c>
      <c r="AL171" s="57"/>
    </row>
    <row r="172" spans="2:38" s="34" customFormat="1" ht="13.5" customHeight="1" x14ac:dyDescent="0.2">
      <c r="B172" s="84" t="s">
        <v>20</v>
      </c>
      <c r="C172" s="85"/>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7"/>
      <c r="AH172" s="35" t="s">
        <v>1</v>
      </c>
      <c r="AI172" s="36">
        <f>COUNT(C170:AG170)-AI171</f>
        <v>0</v>
      </c>
      <c r="AL172" s="57"/>
    </row>
    <row r="173" spans="2:38" s="34" customFormat="1" ht="13.5" customHeight="1" x14ac:dyDescent="0.2">
      <c r="B173" s="84"/>
      <c r="C173" s="85"/>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7"/>
      <c r="AH173" s="35" t="s">
        <v>21</v>
      </c>
      <c r="AI173" s="36">
        <f>+COUNTIF(C174:AG175,"休")</f>
        <v>0</v>
      </c>
      <c r="AJ173" s="37" t="e">
        <f>IF(AI174&gt;0.285,"",IF(AI173&lt;AI170,"←計画日数が足りません",""))</f>
        <v>#DIV/0!</v>
      </c>
      <c r="AL173" s="57"/>
    </row>
    <row r="174" spans="2:38" s="34" customFormat="1" ht="13.5" customHeight="1" x14ac:dyDescent="0.2">
      <c r="B174" s="88" t="s">
        <v>7</v>
      </c>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1"/>
      <c r="AH174" s="35" t="s">
        <v>22</v>
      </c>
      <c r="AI174" s="38" t="e">
        <f>+AI173/AI172</f>
        <v>#DIV/0!</v>
      </c>
      <c r="AL174" s="57"/>
    </row>
    <row r="175" spans="2:38" s="34" customFormat="1" x14ac:dyDescent="0.2">
      <c r="B175" s="88"/>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1"/>
      <c r="AH175" s="35" t="s">
        <v>2</v>
      </c>
      <c r="AI175" s="36">
        <f>+COUNTA(C176:AG177)</f>
        <v>0</v>
      </c>
      <c r="AL175" s="57"/>
    </row>
    <row r="176" spans="2:38" s="34" customFormat="1" x14ac:dyDescent="0.2">
      <c r="B176" s="92" t="s">
        <v>11</v>
      </c>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c r="AA176" s="94"/>
      <c r="AB176" s="94"/>
      <c r="AC176" s="94"/>
      <c r="AD176" s="94"/>
      <c r="AE176" s="94"/>
      <c r="AF176" s="94"/>
      <c r="AG176" s="95"/>
      <c r="AH176" s="39" t="s">
        <v>23</v>
      </c>
      <c r="AI176" s="40" t="e">
        <f>+AI175/AI172</f>
        <v>#DIV/0!</v>
      </c>
      <c r="AL176" s="22">
        <f>+COUNTIF(C174:AG175,"休")</f>
        <v>0</v>
      </c>
    </row>
    <row r="177" spans="2:38" s="34" customFormat="1" x14ac:dyDescent="0.2">
      <c r="B177" s="92"/>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5"/>
      <c r="AH177" s="41" t="s">
        <v>24</v>
      </c>
      <c r="AI177" s="42" t="str">
        <f>IF(7&gt;AI172,"対象外",IF(AI175&gt;=AI170,"OK","NG"))</f>
        <v>対象外</v>
      </c>
      <c r="AJ177" s="37" t="str">
        <f>IF(AI177="対象外","←７日間に満たない期間は達成判定の対象外",IF(AI177="NG","←月単位未達成","←月単位達成"))</f>
        <v>←７日間に満たない期間は達成判定の対象外</v>
      </c>
      <c r="AL177" s="43" t="str">
        <f>IF(7&gt;AI172,"対象外",IF(AL176&gt;=AI170,"OK","NG"))</f>
        <v>対象外</v>
      </c>
    </row>
    <row r="178" spans="2:38" hidden="1" x14ac:dyDescent="0.2">
      <c r="B178" s="44" t="s">
        <v>25</v>
      </c>
      <c r="C178" s="45" t="e">
        <f t="shared" ref="C178:AG178" si="73">IF(AND(DAY(C170)&gt;=22,DAY(C170)&lt;=28,C171="土"),1,0)</f>
        <v>#VALUE!</v>
      </c>
      <c r="D178" s="45" t="e">
        <f t="shared" si="73"/>
        <v>#VALUE!</v>
      </c>
      <c r="E178" s="45" t="e">
        <f t="shared" si="73"/>
        <v>#VALUE!</v>
      </c>
      <c r="F178" s="45" t="e">
        <f t="shared" si="73"/>
        <v>#VALUE!</v>
      </c>
      <c r="G178" s="45" t="e">
        <f t="shared" si="73"/>
        <v>#VALUE!</v>
      </c>
      <c r="H178" s="45" t="e">
        <f t="shared" si="73"/>
        <v>#VALUE!</v>
      </c>
      <c r="I178" s="45" t="e">
        <f t="shared" si="73"/>
        <v>#VALUE!</v>
      </c>
      <c r="J178" s="45" t="e">
        <f t="shared" si="73"/>
        <v>#VALUE!</v>
      </c>
      <c r="K178" s="45" t="e">
        <f t="shared" si="73"/>
        <v>#VALUE!</v>
      </c>
      <c r="L178" s="45" t="e">
        <f t="shared" si="73"/>
        <v>#VALUE!</v>
      </c>
      <c r="M178" s="45" t="e">
        <f t="shared" si="73"/>
        <v>#VALUE!</v>
      </c>
      <c r="N178" s="45" t="e">
        <f t="shared" si="73"/>
        <v>#VALUE!</v>
      </c>
      <c r="O178" s="45" t="e">
        <f t="shared" si="73"/>
        <v>#VALUE!</v>
      </c>
      <c r="P178" s="45" t="e">
        <f t="shared" si="73"/>
        <v>#VALUE!</v>
      </c>
      <c r="Q178" s="45" t="e">
        <f t="shared" si="73"/>
        <v>#VALUE!</v>
      </c>
      <c r="R178" s="45" t="e">
        <f t="shared" si="73"/>
        <v>#VALUE!</v>
      </c>
      <c r="S178" s="45" t="e">
        <f t="shared" si="73"/>
        <v>#VALUE!</v>
      </c>
      <c r="T178" s="45" t="e">
        <f t="shared" si="73"/>
        <v>#VALUE!</v>
      </c>
      <c r="U178" s="45" t="e">
        <f t="shared" si="73"/>
        <v>#VALUE!</v>
      </c>
      <c r="V178" s="45" t="e">
        <f t="shared" si="73"/>
        <v>#VALUE!</v>
      </c>
      <c r="W178" s="45" t="e">
        <f t="shared" si="73"/>
        <v>#VALUE!</v>
      </c>
      <c r="X178" s="45" t="e">
        <f t="shared" si="73"/>
        <v>#VALUE!</v>
      </c>
      <c r="Y178" s="45" t="e">
        <f t="shared" si="73"/>
        <v>#VALUE!</v>
      </c>
      <c r="Z178" s="45" t="e">
        <f t="shared" si="73"/>
        <v>#VALUE!</v>
      </c>
      <c r="AA178" s="45" t="e">
        <f t="shared" si="73"/>
        <v>#VALUE!</v>
      </c>
      <c r="AB178" s="45" t="e">
        <f t="shared" si="73"/>
        <v>#VALUE!</v>
      </c>
      <c r="AC178" s="45" t="e">
        <f t="shared" si="73"/>
        <v>#VALUE!</v>
      </c>
      <c r="AD178" s="45" t="e">
        <f t="shared" si="73"/>
        <v>#VALUE!</v>
      </c>
      <c r="AE178" s="45" t="e">
        <f t="shared" si="73"/>
        <v>#VALUE!</v>
      </c>
      <c r="AF178" s="45" t="e">
        <f t="shared" si="73"/>
        <v>#VALUE!</v>
      </c>
      <c r="AG178" s="45" t="e">
        <f t="shared" si="73"/>
        <v>#VALUE!</v>
      </c>
      <c r="AH178" s="46" t="s">
        <v>26</v>
      </c>
      <c r="AI178" s="47">
        <f>_xlfn.AGGREGATE(9,6,C178:AG178)</f>
        <v>0</v>
      </c>
      <c r="AJ178" s="37"/>
    </row>
    <row r="179" spans="2:38" hidden="1" x14ac:dyDescent="0.2">
      <c r="B179" s="44" t="s">
        <v>27</v>
      </c>
      <c r="C179" s="48" t="e">
        <f t="shared" ref="C179:AG179" si="74">IF(AND(DAY(C170)&gt;=22,DAY(C170)&lt;=28,C171="土",OR(C176="休",C176="雨")),1,0)</f>
        <v>#VALUE!</v>
      </c>
      <c r="D179" s="48" t="e">
        <f t="shared" si="74"/>
        <v>#VALUE!</v>
      </c>
      <c r="E179" s="48" t="e">
        <f t="shared" si="74"/>
        <v>#VALUE!</v>
      </c>
      <c r="F179" s="48" t="e">
        <f t="shared" si="74"/>
        <v>#VALUE!</v>
      </c>
      <c r="G179" s="48" t="e">
        <f t="shared" si="74"/>
        <v>#VALUE!</v>
      </c>
      <c r="H179" s="48" t="e">
        <f t="shared" si="74"/>
        <v>#VALUE!</v>
      </c>
      <c r="I179" s="48" t="e">
        <f t="shared" si="74"/>
        <v>#VALUE!</v>
      </c>
      <c r="J179" s="48" t="e">
        <f t="shared" si="74"/>
        <v>#VALUE!</v>
      </c>
      <c r="K179" s="48" t="e">
        <f t="shared" si="74"/>
        <v>#VALUE!</v>
      </c>
      <c r="L179" s="48" t="e">
        <f t="shared" si="74"/>
        <v>#VALUE!</v>
      </c>
      <c r="M179" s="48" t="e">
        <f t="shared" si="74"/>
        <v>#VALUE!</v>
      </c>
      <c r="N179" s="48" t="e">
        <f t="shared" si="74"/>
        <v>#VALUE!</v>
      </c>
      <c r="O179" s="48" t="e">
        <f t="shared" si="74"/>
        <v>#VALUE!</v>
      </c>
      <c r="P179" s="48" t="e">
        <f t="shared" si="74"/>
        <v>#VALUE!</v>
      </c>
      <c r="Q179" s="48" t="e">
        <f t="shared" si="74"/>
        <v>#VALUE!</v>
      </c>
      <c r="R179" s="48" t="e">
        <f t="shared" si="74"/>
        <v>#VALUE!</v>
      </c>
      <c r="S179" s="48" t="e">
        <f t="shared" si="74"/>
        <v>#VALUE!</v>
      </c>
      <c r="T179" s="48" t="e">
        <f t="shared" si="74"/>
        <v>#VALUE!</v>
      </c>
      <c r="U179" s="48" t="e">
        <f t="shared" si="74"/>
        <v>#VALUE!</v>
      </c>
      <c r="V179" s="48" t="e">
        <f t="shared" si="74"/>
        <v>#VALUE!</v>
      </c>
      <c r="W179" s="48" t="e">
        <f t="shared" si="74"/>
        <v>#VALUE!</v>
      </c>
      <c r="X179" s="48" t="e">
        <f t="shared" si="74"/>
        <v>#VALUE!</v>
      </c>
      <c r="Y179" s="48" t="e">
        <f t="shared" si="74"/>
        <v>#VALUE!</v>
      </c>
      <c r="Z179" s="48" t="e">
        <f t="shared" si="74"/>
        <v>#VALUE!</v>
      </c>
      <c r="AA179" s="48" t="e">
        <f t="shared" si="74"/>
        <v>#VALUE!</v>
      </c>
      <c r="AB179" s="48" t="e">
        <f t="shared" si="74"/>
        <v>#VALUE!</v>
      </c>
      <c r="AC179" s="48" t="e">
        <f t="shared" si="74"/>
        <v>#VALUE!</v>
      </c>
      <c r="AD179" s="48" t="e">
        <f t="shared" si="74"/>
        <v>#VALUE!</v>
      </c>
      <c r="AE179" s="48" t="e">
        <f t="shared" si="74"/>
        <v>#VALUE!</v>
      </c>
      <c r="AF179" s="48" t="e">
        <f t="shared" si="74"/>
        <v>#VALUE!</v>
      </c>
      <c r="AG179" s="48" t="e">
        <f t="shared" si="74"/>
        <v>#VALUE!</v>
      </c>
      <c r="AH179" s="49" t="s">
        <v>28</v>
      </c>
      <c r="AI179" s="47">
        <f>_xlfn.AGGREGATE(9,6,C179:AG179)</f>
        <v>0</v>
      </c>
      <c r="AJ179" s="37"/>
    </row>
    <row r="180" spans="2:38" hidden="1" x14ac:dyDescent="0.2">
      <c r="B180" s="44" t="s">
        <v>29</v>
      </c>
      <c r="C180" s="45" t="e">
        <f t="shared" ref="C180:AG180" si="75">IF(AND(DAY(C170)&gt;=8,DAY(C170)&lt;=14,C171="土"),1,0)</f>
        <v>#VALUE!</v>
      </c>
      <c r="D180" s="45" t="e">
        <f t="shared" si="75"/>
        <v>#VALUE!</v>
      </c>
      <c r="E180" s="45" t="e">
        <f t="shared" si="75"/>
        <v>#VALUE!</v>
      </c>
      <c r="F180" s="45" t="e">
        <f t="shared" si="75"/>
        <v>#VALUE!</v>
      </c>
      <c r="G180" s="45" t="e">
        <f t="shared" si="75"/>
        <v>#VALUE!</v>
      </c>
      <c r="H180" s="45" t="e">
        <f t="shared" si="75"/>
        <v>#VALUE!</v>
      </c>
      <c r="I180" s="45" t="e">
        <f t="shared" si="75"/>
        <v>#VALUE!</v>
      </c>
      <c r="J180" s="45" t="e">
        <f t="shared" si="75"/>
        <v>#VALUE!</v>
      </c>
      <c r="K180" s="45" t="e">
        <f t="shared" si="75"/>
        <v>#VALUE!</v>
      </c>
      <c r="L180" s="45" t="e">
        <f t="shared" si="75"/>
        <v>#VALUE!</v>
      </c>
      <c r="M180" s="45" t="e">
        <f t="shared" si="75"/>
        <v>#VALUE!</v>
      </c>
      <c r="N180" s="45" t="e">
        <f t="shared" si="75"/>
        <v>#VALUE!</v>
      </c>
      <c r="O180" s="45" t="e">
        <f t="shared" si="75"/>
        <v>#VALUE!</v>
      </c>
      <c r="P180" s="45" t="e">
        <f t="shared" si="75"/>
        <v>#VALUE!</v>
      </c>
      <c r="Q180" s="45" t="e">
        <f t="shared" si="75"/>
        <v>#VALUE!</v>
      </c>
      <c r="R180" s="45" t="e">
        <f t="shared" si="75"/>
        <v>#VALUE!</v>
      </c>
      <c r="S180" s="45" t="e">
        <f t="shared" si="75"/>
        <v>#VALUE!</v>
      </c>
      <c r="T180" s="45" t="e">
        <f t="shared" si="75"/>
        <v>#VALUE!</v>
      </c>
      <c r="U180" s="45" t="e">
        <f t="shared" si="75"/>
        <v>#VALUE!</v>
      </c>
      <c r="V180" s="45" t="e">
        <f t="shared" si="75"/>
        <v>#VALUE!</v>
      </c>
      <c r="W180" s="45" t="e">
        <f t="shared" si="75"/>
        <v>#VALUE!</v>
      </c>
      <c r="X180" s="45" t="e">
        <f t="shared" si="75"/>
        <v>#VALUE!</v>
      </c>
      <c r="Y180" s="45" t="e">
        <f t="shared" si="75"/>
        <v>#VALUE!</v>
      </c>
      <c r="Z180" s="45" t="e">
        <f t="shared" si="75"/>
        <v>#VALUE!</v>
      </c>
      <c r="AA180" s="45" t="e">
        <f t="shared" si="75"/>
        <v>#VALUE!</v>
      </c>
      <c r="AB180" s="45" t="e">
        <f t="shared" si="75"/>
        <v>#VALUE!</v>
      </c>
      <c r="AC180" s="45" t="e">
        <f t="shared" si="75"/>
        <v>#VALUE!</v>
      </c>
      <c r="AD180" s="45" t="e">
        <f t="shared" si="75"/>
        <v>#VALUE!</v>
      </c>
      <c r="AE180" s="45" t="e">
        <f t="shared" si="75"/>
        <v>#VALUE!</v>
      </c>
      <c r="AF180" s="45" t="e">
        <f t="shared" si="75"/>
        <v>#VALUE!</v>
      </c>
      <c r="AG180" s="45" t="e">
        <f t="shared" si="75"/>
        <v>#VALUE!</v>
      </c>
      <c r="AH180" s="46" t="s">
        <v>26</v>
      </c>
      <c r="AI180" s="47">
        <f>_xlfn.AGGREGATE(9,6,C180:AG180)</f>
        <v>0</v>
      </c>
      <c r="AJ180" s="37"/>
    </row>
    <row r="181" spans="2:38" hidden="1" x14ac:dyDescent="0.2">
      <c r="B181" s="44" t="s">
        <v>30</v>
      </c>
      <c r="C181" s="48" t="e">
        <f t="shared" ref="C181:AG181" si="76">IF(AND(DAY(C170)&gt;=8,DAY(C170)&lt;=14,C171="土",OR(C176="休",C176="雨")),1,0)</f>
        <v>#VALUE!</v>
      </c>
      <c r="D181" s="48" t="e">
        <f t="shared" si="76"/>
        <v>#VALUE!</v>
      </c>
      <c r="E181" s="48" t="e">
        <f t="shared" si="76"/>
        <v>#VALUE!</v>
      </c>
      <c r="F181" s="48" t="e">
        <f t="shared" si="76"/>
        <v>#VALUE!</v>
      </c>
      <c r="G181" s="48" t="e">
        <f t="shared" si="76"/>
        <v>#VALUE!</v>
      </c>
      <c r="H181" s="48" t="e">
        <f t="shared" si="76"/>
        <v>#VALUE!</v>
      </c>
      <c r="I181" s="48" t="e">
        <f t="shared" si="76"/>
        <v>#VALUE!</v>
      </c>
      <c r="J181" s="48" t="e">
        <f t="shared" si="76"/>
        <v>#VALUE!</v>
      </c>
      <c r="K181" s="48" t="e">
        <f t="shared" si="76"/>
        <v>#VALUE!</v>
      </c>
      <c r="L181" s="48" t="e">
        <f t="shared" si="76"/>
        <v>#VALUE!</v>
      </c>
      <c r="M181" s="48" t="e">
        <f t="shared" si="76"/>
        <v>#VALUE!</v>
      </c>
      <c r="N181" s="48" t="e">
        <f t="shared" si="76"/>
        <v>#VALUE!</v>
      </c>
      <c r="O181" s="48" t="e">
        <f t="shared" si="76"/>
        <v>#VALUE!</v>
      </c>
      <c r="P181" s="48" t="e">
        <f t="shared" si="76"/>
        <v>#VALUE!</v>
      </c>
      <c r="Q181" s="48" t="e">
        <f t="shared" si="76"/>
        <v>#VALUE!</v>
      </c>
      <c r="R181" s="48" t="e">
        <f t="shared" si="76"/>
        <v>#VALUE!</v>
      </c>
      <c r="S181" s="48" t="e">
        <f t="shared" si="76"/>
        <v>#VALUE!</v>
      </c>
      <c r="T181" s="48" t="e">
        <f t="shared" si="76"/>
        <v>#VALUE!</v>
      </c>
      <c r="U181" s="48" t="e">
        <f t="shared" si="76"/>
        <v>#VALUE!</v>
      </c>
      <c r="V181" s="48" t="e">
        <f t="shared" si="76"/>
        <v>#VALUE!</v>
      </c>
      <c r="W181" s="48" t="e">
        <f t="shared" si="76"/>
        <v>#VALUE!</v>
      </c>
      <c r="X181" s="48" t="e">
        <f t="shared" si="76"/>
        <v>#VALUE!</v>
      </c>
      <c r="Y181" s="48" t="e">
        <f t="shared" si="76"/>
        <v>#VALUE!</v>
      </c>
      <c r="Z181" s="48" t="e">
        <f t="shared" si="76"/>
        <v>#VALUE!</v>
      </c>
      <c r="AA181" s="48" t="e">
        <f t="shared" si="76"/>
        <v>#VALUE!</v>
      </c>
      <c r="AB181" s="48" t="e">
        <f t="shared" si="76"/>
        <v>#VALUE!</v>
      </c>
      <c r="AC181" s="48" t="e">
        <f t="shared" si="76"/>
        <v>#VALUE!</v>
      </c>
      <c r="AD181" s="48" t="e">
        <f t="shared" si="76"/>
        <v>#VALUE!</v>
      </c>
      <c r="AE181" s="48" t="e">
        <f t="shared" si="76"/>
        <v>#VALUE!</v>
      </c>
      <c r="AF181" s="48" t="e">
        <f t="shared" si="76"/>
        <v>#VALUE!</v>
      </c>
      <c r="AG181" s="48" t="e">
        <f t="shared" si="76"/>
        <v>#VALUE!</v>
      </c>
      <c r="AH181" s="49" t="s">
        <v>28</v>
      </c>
      <c r="AI181" s="47">
        <f>_xlfn.AGGREGATE(9,6,C181:AG181)</f>
        <v>0</v>
      </c>
      <c r="AJ181" s="37"/>
    </row>
    <row r="182" spans="2:38" s="34" customFormat="1" x14ac:dyDescent="0.2">
      <c r="B182" s="58"/>
      <c r="C182" s="58"/>
      <c r="D182" s="58"/>
      <c r="E182" s="58"/>
      <c r="F182" s="45"/>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I182" s="58"/>
      <c r="AL182" s="57"/>
    </row>
    <row r="183" spans="2:38" hidden="1" x14ac:dyDescent="0.2">
      <c r="C183" s="2" t="e">
        <f>YEAR(C186)</f>
        <v>#VALUE!</v>
      </c>
      <c r="D183" s="2" t="e">
        <f>MONTH(C186)</f>
        <v>#VALUE!</v>
      </c>
    </row>
    <row r="184" spans="2:38" x14ac:dyDescent="0.2">
      <c r="B184" s="7" t="s">
        <v>16</v>
      </c>
      <c r="C184" s="96" t="e">
        <f>C186</f>
        <v>#VALUE!</v>
      </c>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row>
    <row r="185" spans="2:38" hidden="1" x14ac:dyDescent="0.2">
      <c r="B185" s="51"/>
      <c r="C185" s="30" t="e">
        <f>DATE($C183,$D183,1)</f>
        <v>#VALUE!</v>
      </c>
      <c r="D185" s="30" t="e">
        <f t="shared" ref="D185:AG185" si="77">C185+1</f>
        <v>#VALUE!</v>
      </c>
      <c r="E185" s="30" t="e">
        <f t="shared" si="77"/>
        <v>#VALUE!</v>
      </c>
      <c r="F185" s="30" t="e">
        <f t="shared" si="77"/>
        <v>#VALUE!</v>
      </c>
      <c r="G185" s="30" t="e">
        <f t="shared" si="77"/>
        <v>#VALUE!</v>
      </c>
      <c r="H185" s="30" t="e">
        <f t="shared" si="77"/>
        <v>#VALUE!</v>
      </c>
      <c r="I185" s="30" t="e">
        <f t="shared" si="77"/>
        <v>#VALUE!</v>
      </c>
      <c r="J185" s="30" t="e">
        <f t="shared" si="77"/>
        <v>#VALUE!</v>
      </c>
      <c r="K185" s="30" t="e">
        <f t="shared" si="77"/>
        <v>#VALUE!</v>
      </c>
      <c r="L185" s="30" t="e">
        <f t="shared" si="77"/>
        <v>#VALUE!</v>
      </c>
      <c r="M185" s="30" t="e">
        <f t="shared" si="77"/>
        <v>#VALUE!</v>
      </c>
      <c r="N185" s="30" t="e">
        <f t="shared" si="77"/>
        <v>#VALUE!</v>
      </c>
      <c r="O185" s="30" t="e">
        <f t="shared" si="77"/>
        <v>#VALUE!</v>
      </c>
      <c r="P185" s="30" t="e">
        <f t="shared" si="77"/>
        <v>#VALUE!</v>
      </c>
      <c r="Q185" s="30" t="e">
        <f t="shared" si="77"/>
        <v>#VALUE!</v>
      </c>
      <c r="R185" s="30" t="e">
        <f t="shared" si="77"/>
        <v>#VALUE!</v>
      </c>
      <c r="S185" s="30" t="e">
        <f t="shared" si="77"/>
        <v>#VALUE!</v>
      </c>
      <c r="T185" s="30" t="e">
        <f t="shared" si="77"/>
        <v>#VALUE!</v>
      </c>
      <c r="U185" s="30" t="e">
        <f t="shared" si="77"/>
        <v>#VALUE!</v>
      </c>
      <c r="V185" s="30" t="e">
        <f t="shared" si="77"/>
        <v>#VALUE!</v>
      </c>
      <c r="W185" s="30" t="e">
        <f t="shared" si="77"/>
        <v>#VALUE!</v>
      </c>
      <c r="X185" s="30" t="e">
        <f t="shared" si="77"/>
        <v>#VALUE!</v>
      </c>
      <c r="Y185" s="30" t="e">
        <f t="shared" si="77"/>
        <v>#VALUE!</v>
      </c>
      <c r="Z185" s="30" t="e">
        <f t="shared" si="77"/>
        <v>#VALUE!</v>
      </c>
      <c r="AA185" s="30" t="e">
        <f t="shared" si="77"/>
        <v>#VALUE!</v>
      </c>
      <c r="AB185" s="30" t="e">
        <f t="shared" si="77"/>
        <v>#VALUE!</v>
      </c>
      <c r="AC185" s="30" t="e">
        <f t="shared" si="77"/>
        <v>#VALUE!</v>
      </c>
      <c r="AD185" s="30" t="e">
        <f t="shared" si="77"/>
        <v>#VALUE!</v>
      </c>
      <c r="AE185" s="30" t="e">
        <f t="shared" si="77"/>
        <v>#VALUE!</v>
      </c>
      <c r="AF185" s="30" t="e">
        <f t="shared" si="77"/>
        <v>#VALUE!</v>
      </c>
      <c r="AG185" s="30" t="e">
        <f t="shared" si="77"/>
        <v>#VALUE!</v>
      </c>
      <c r="AH185" s="52"/>
      <c r="AI185" s="53"/>
    </row>
    <row r="186" spans="2:38" x14ac:dyDescent="0.2">
      <c r="B186" s="54" t="s">
        <v>17</v>
      </c>
      <c r="C186" s="55" t="e">
        <f>IF(EDATE(C169,1)&gt;$G$5,"",EDATE(C169,1))</f>
        <v>#VALUE!</v>
      </c>
      <c r="D186" s="30" t="e">
        <f t="shared" ref="D186:AG186" si="78">IF(D185&gt;$G$5,"",IF(C186=EOMONTH(DATE($C183,$D183,1),0),"",IF(C186="","",C186+1)))</f>
        <v>#VALUE!</v>
      </c>
      <c r="E186" s="30" t="e">
        <f t="shared" si="78"/>
        <v>#VALUE!</v>
      </c>
      <c r="F186" s="30" t="e">
        <f t="shared" si="78"/>
        <v>#VALUE!</v>
      </c>
      <c r="G186" s="30" t="e">
        <f t="shared" si="78"/>
        <v>#VALUE!</v>
      </c>
      <c r="H186" s="30" t="e">
        <f t="shared" si="78"/>
        <v>#VALUE!</v>
      </c>
      <c r="I186" s="30" t="e">
        <f t="shared" si="78"/>
        <v>#VALUE!</v>
      </c>
      <c r="J186" s="30" t="e">
        <f t="shared" si="78"/>
        <v>#VALUE!</v>
      </c>
      <c r="K186" s="30" t="e">
        <f t="shared" si="78"/>
        <v>#VALUE!</v>
      </c>
      <c r="L186" s="30" t="e">
        <f t="shared" si="78"/>
        <v>#VALUE!</v>
      </c>
      <c r="M186" s="30" t="e">
        <f t="shared" si="78"/>
        <v>#VALUE!</v>
      </c>
      <c r="N186" s="30" t="e">
        <f t="shared" si="78"/>
        <v>#VALUE!</v>
      </c>
      <c r="O186" s="30" t="e">
        <f t="shared" si="78"/>
        <v>#VALUE!</v>
      </c>
      <c r="P186" s="30" t="e">
        <f t="shared" si="78"/>
        <v>#VALUE!</v>
      </c>
      <c r="Q186" s="30" t="e">
        <f t="shared" si="78"/>
        <v>#VALUE!</v>
      </c>
      <c r="R186" s="30" t="e">
        <f t="shared" si="78"/>
        <v>#VALUE!</v>
      </c>
      <c r="S186" s="30" t="e">
        <f t="shared" si="78"/>
        <v>#VALUE!</v>
      </c>
      <c r="T186" s="30" t="e">
        <f t="shared" si="78"/>
        <v>#VALUE!</v>
      </c>
      <c r="U186" s="30" t="e">
        <f t="shared" si="78"/>
        <v>#VALUE!</v>
      </c>
      <c r="V186" s="30" t="e">
        <f t="shared" si="78"/>
        <v>#VALUE!</v>
      </c>
      <c r="W186" s="30" t="e">
        <f t="shared" si="78"/>
        <v>#VALUE!</v>
      </c>
      <c r="X186" s="30" t="e">
        <f t="shared" si="78"/>
        <v>#VALUE!</v>
      </c>
      <c r="Y186" s="30" t="e">
        <f t="shared" si="78"/>
        <v>#VALUE!</v>
      </c>
      <c r="Z186" s="30" t="e">
        <f t="shared" si="78"/>
        <v>#VALUE!</v>
      </c>
      <c r="AA186" s="30" t="e">
        <f t="shared" si="78"/>
        <v>#VALUE!</v>
      </c>
      <c r="AB186" s="30" t="e">
        <f t="shared" si="78"/>
        <v>#VALUE!</v>
      </c>
      <c r="AC186" s="30" t="e">
        <f t="shared" si="78"/>
        <v>#VALUE!</v>
      </c>
      <c r="AD186" s="30" t="e">
        <f t="shared" si="78"/>
        <v>#VALUE!</v>
      </c>
      <c r="AE186" s="30" t="e">
        <f t="shared" si="78"/>
        <v>#VALUE!</v>
      </c>
      <c r="AF186" s="30" t="e">
        <f t="shared" si="78"/>
        <v>#VALUE!</v>
      </c>
      <c r="AG186" s="30" t="e">
        <f t="shared" si="78"/>
        <v>#VALUE!</v>
      </c>
      <c r="AH186" s="31" t="s">
        <v>18</v>
      </c>
      <c r="AI186" s="32">
        <f>+COUNTIFS(C187:AG187,"土",C188:AG188,"")+COUNTIFS(C187:AG187,"日",C188:AG188,"")</f>
        <v>0</v>
      </c>
    </row>
    <row r="187" spans="2:38" s="34" customFormat="1" x14ac:dyDescent="0.2">
      <c r="B187" s="56" t="s">
        <v>19</v>
      </c>
      <c r="C187" s="33" t="str">
        <f t="shared" ref="C187:AG187" si="79">IFERROR(TEXT(WEEKDAY(+C186),"aaa"),"")</f>
        <v/>
      </c>
      <c r="D187" s="33" t="str">
        <f t="shared" si="79"/>
        <v/>
      </c>
      <c r="E187" s="33" t="str">
        <f t="shared" si="79"/>
        <v/>
      </c>
      <c r="F187" s="33" t="str">
        <f t="shared" si="79"/>
        <v/>
      </c>
      <c r="G187" s="33" t="str">
        <f t="shared" si="79"/>
        <v/>
      </c>
      <c r="H187" s="33" t="str">
        <f t="shared" si="79"/>
        <v/>
      </c>
      <c r="I187" s="33" t="str">
        <f t="shared" si="79"/>
        <v/>
      </c>
      <c r="J187" s="33" t="str">
        <f t="shared" si="79"/>
        <v/>
      </c>
      <c r="K187" s="33" t="str">
        <f t="shared" si="79"/>
        <v/>
      </c>
      <c r="L187" s="33" t="str">
        <f t="shared" si="79"/>
        <v/>
      </c>
      <c r="M187" s="33" t="str">
        <f t="shared" si="79"/>
        <v/>
      </c>
      <c r="N187" s="33" t="str">
        <f t="shared" si="79"/>
        <v/>
      </c>
      <c r="O187" s="33" t="str">
        <f t="shared" si="79"/>
        <v/>
      </c>
      <c r="P187" s="33" t="str">
        <f t="shared" si="79"/>
        <v/>
      </c>
      <c r="Q187" s="33" t="str">
        <f t="shared" si="79"/>
        <v/>
      </c>
      <c r="R187" s="33" t="str">
        <f t="shared" si="79"/>
        <v/>
      </c>
      <c r="S187" s="33" t="str">
        <f t="shared" si="79"/>
        <v/>
      </c>
      <c r="T187" s="33" t="str">
        <f t="shared" si="79"/>
        <v/>
      </c>
      <c r="U187" s="33" t="str">
        <f t="shared" si="79"/>
        <v/>
      </c>
      <c r="V187" s="33" t="str">
        <f t="shared" si="79"/>
        <v/>
      </c>
      <c r="W187" s="33" t="str">
        <f t="shared" si="79"/>
        <v/>
      </c>
      <c r="X187" s="33" t="str">
        <f t="shared" si="79"/>
        <v/>
      </c>
      <c r="Y187" s="33" t="str">
        <f t="shared" si="79"/>
        <v/>
      </c>
      <c r="Z187" s="33" t="str">
        <f t="shared" si="79"/>
        <v/>
      </c>
      <c r="AA187" s="33" t="str">
        <f t="shared" si="79"/>
        <v/>
      </c>
      <c r="AB187" s="33" t="str">
        <f t="shared" si="79"/>
        <v/>
      </c>
      <c r="AC187" s="33" t="str">
        <f t="shared" si="79"/>
        <v/>
      </c>
      <c r="AD187" s="33" t="str">
        <f t="shared" si="79"/>
        <v/>
      </c>
      <c r="AE187" s="33" t="str">
        <f t="shared" si="79"/>
        <v/>
      </c>
      <c r="AF187" s="33" t="str">
        <f t="shared" si="79"/>
        <v/>
      </c>
      <c r="AG187" s="33" t="str">
        <f t="shared" si="79"/>
        <v/>
      </c>
      <c r="AH187" s="31" t="s">
        <v>20</v>
      </c>
      <c r="AI187" s="32">
        <f>+COUNTIF(C188:AG188,"夏休")+COUNTIF(C188:AG188,"冬休")+COUNTIF(C188:AG188,"中止")</f>
        <v>0</v>
      </c>
      <c r="AL187" s="57"/>
    </row>
    <row r="188" spans="2:38" s="34" customFormat="1" ht="13.5" customHeight="1" x14ac:dyDescent="0.2">
      <c r="B188" s="84" t="s">
        <v>20</v>
      </c>
      <c r="C188" s="85"/>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7"/>
      <c r="AH188" s="35" t="s">
        <v>1</v>
      </c>
      <c r="AI188" s="36">
        <f>COUNT(C186:AG186)-AI187</f>
        <v>0</v>
      </c>
      <c r="AL188" s="57"/>
    </row>
    <row r="189" spans="2:38" s="34" customFormat="1" ht="13.5" customHeight="1" x14ac:dyDescent="0.2">
      <c r="B189" s="84"/>
      <c r="C189" s="85"/>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7"/>
      <c r="AH189" s="35" t="s">
        <v>21</v>
      </c>
      <c r="AI189" s="36">
        <f>+COUNTIF(C190:AG191,"休")</f>
        <v>0</v>
      </c>
      <c r="AJ189" s="37" t="e">
        <f>IF(AI190&gt;0.285,"",IF(AI189&lt;AI186,"←計画日数が足りません",""))</f>
        <v>#DIV/0!</v>
      </c>
      <c r="AL189" s="57"/>
    </row>
    <row r="190" spans="2:38" s="34" customFormat="1" ht="13.5" customHeight="1" x14ac:dyDescent="0.2">
      <c r="B190" s="88" t="s">
        <v>7</v>
      </c>
      <c r="C190" s="89"/>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1"/>
      <c r="AH190" s="35" t="s">
        <v>22</v>
      </c>
      <c r="AI190" s="38" t="e">
        <f>+AI189/AI188</f>
        <v>#DIV/0!</v>
      </c>
      <c r="AL190" s="57"/>
    </row>
    <row r="191" spans="2:38" s="34" customFormat="1" x14ac:dyDescent="0.2">
      <c r="B191" s="88"/>
      <c r="C191" s="89"/>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c r="AG191" s="91"/>
      <c r="AH191" s="35" t="s">
        <v>2</v>
      </c>
      <c r="AI191" s="36">
        <f>+COUNTA(C192:AG193)</f>
        <v>0</v>
      </c>
      <c r="AL191" s="57"/>
    </row>
    <row r="192" spans="2:38" s="34" customFormat="1" x14ac:dyDescent="0.2">
      <c r="B192" s="92" t="s">
        <v>11</v>
      </c>
      <c r="C192" s="93"/>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5"/>
      <c r="AH192" s="39" t="s">
        <v>23</v>
      </c>
      <c r="AI192" s="40" t="e">
        <f>+AI191/AI188</f>
        <v>#DIV/0!</v>
      </c>
      <c r="AL192" s="22">
        <f>+COUNTIF(C190:AG191,"休")</f>
        <v>0</v>
      </c>
    </row>
    <row r="193" spans="2:38" s="34" customFormat="1" x14ac:dyDescent="0.2">
      <c r="B193" s="92"/>
      <c r="C193" s="93"/>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5"/>
      <c r="AH193" s="41" t="s">
        <v>24</v>
      </c>
      <c r="AI193" s="42" t="str">
        <f>IF(7&gt;AI188,"対象外",IF(AI191&gt;=AI186,"OK","NG"))</f>
        <v>対象外</v>
      </c>
      <c r="AJ193" s="37" t="str">
        <f>IF(AI193="対象外","←７日間に満たない期間は達成判定の対象外",IF(AI193="NG","←月単位未達成","←月単位達成"))</f>
        <v>←７日間に満たない期間は達成判定の対象外</v>
      </c>
      <c r="AL193" s="43" t="str">
        <f>IF(7&gt;AI188,"対象外",IF(AL192&gt;=AI186,"OK","NG"))</f>
        <v>対象外</v>
      </c>
    </row>
    <row r="194" spans="2:38" hidden="1" x14ac:dyDescent="0.2">
      <c r="B194" s="44" t="s">
        <v>25</v>
      </c>
      <c r="C194" s="45" t="e">
        <f t="shared" ref="C194:AG194" si="80">IF(AND(DAY(C186)&gt;=22,DAY(C186)&lt;=28,C187="土"),1,0)</f>
        <v>#VALUE!</v>
      </c>
      <c r="D194" s="45" t="e">
        <f t="shared" si="80"/>
        <v>#VALUE!</v>
      </c>
      <c r="E194" s="45" t="e">
        <f t="shared" si="80"/>
        <v>#VALUE!</v>
      </c>
      <c r="F194" s="45" t="e">
        <f t="shared" si="80"/>
        <v>#VALUE!</v>
      </c>
      <c r="G194" s="45" t="e">
        <f t="shared" si="80"/>
        <v>#VALUE!</v>
      </c>
      <c r="H194" s="45" t="e">
        <f t="shared" si="80"/>
        <v>#VALUE!</v>
      </c>
      <c r="I194" s="45" t="e">
        <f t="shared" si="80"/>
        <v>#VALUE!</v>
      </c>
      <c r="J194" s="45" t="e">
        <f t="shared" si="80"/>
        <v>#VALUE!</v>
      </c>
      <c r="K194" s="45" t="e">
        <f t="shared" si="80"/>
        <v>#VALUE!</v>
      </c>
      <c r="L194" s="45" t="e">
        <f t="shared" si="80"/>
        <v>#VALUE!</v>
      </c>
      <c r="M194" s="45" t="e">
        <f t="shared" si="80"/>
        <v>#VALUE!</v>
      </c>
      <c r="N194" s="45" t="e">
        <f t="shared" si="80"/>
        <v>#VALUE!</v>
      </c>
      <c r="O194" s="45" t="e">
        <f t="shared" si="80"/>
        <v>#VALUE!</v>
      </c>
      <c r="P194" s="45" t="e">
        <f t="shared" si="80"/>
        <v>#VALUE!</v>
      </c>
      <c r="Q194" s="45" t="e">
        <f t="shared" si="80"/>
        <v>#VALUE!</v>
      </c>
      <c r="R194" s="45" t="e">
        <f t="shared" si="80"/>
        <v>#VALUE!</v>
      </c>
      <c r="S194" s="45" t="e">
        <f t="shared" si="80"/>
        <v>#VALUE!</v>
      </c>
      <c r="T194" s="45" t="e">
        <f t="shared" si="80"/>
        <v>#VALUE!</v>
      </c>
      <c r="U194" s="45" t="e">
        <f t="shared" si="80"/>
        <v>#VALUE!</v>
      </c>
      <c r="V194" s="45" t="e">
        <f t="shared" si="80"/>
        <v>#VALUE!</v>
      </c>
      <c r="W194" s="45" t="e">
        <f t="shared" si="80"/>
        <v>#VALUE!</v>
      </c>
      <c r="X194" s="45" t="e">
        <f t="shared" si="80"/>
        <v>#VALUE!</v>
      </c>
      <c r="Y194" s="45" t="e">
        <f t="shared" si="80"/>
        <v>#VALUE!</v>
      </c>
      <c r="Z194" s="45" t="e">
        <f t="shared" si="80"/>
        <v>#VALUE!</v>
      </c>
      <c r="AA194" s="45" t="e">
        <f t="shared" si="80"/>
        <v>#VALUE!</v>
      </c>
      <c r="AB194" s="45" t="e">
        <f t="shared" si="80"/>
        <v>#VALUE!</v>
      </c>
      <c r="AC194" s="45" t="e">
        <f t="shared" si="80"/>
        <v>#VALUE!</v>
      </c>
      <c r="AD194" s="45" t="e">
        <f t="shared" si="80"/>
        <v>#VALUE!</v>
      </c>
      <c r="AE194" s="45" t="e">
        <f t="shared" si="80"/>
        <v>#VALUE!</v>
      </c>
      <c r="AF194" s="45" t="e">
        <f t="shared" si="80"/>
        <v>#VALUE!</v>
      </c>
      <c r="AG194" s="45" t="e">
        <f t="shared" si="80"/>
        <v>#VALUE!</v>
      </c>
      <c r="AH194" s="46" t="s">
        <v>26</v>
      </c>
      <c r="AI194" s="47">
        <f>_xlfn.AGGREGATE(9,6,C194:AG194)</f>
        <v>0</v>
      </c>
      <c r="AJ194" s="37"/>
    </row>
    <row r="195" spans="2:38" hidden="1" x14ac:dyDescent="0.2">
      <c r="B195" s="44" t="s">
        <v>27</v>
      </c>
      <c r="C195" s="48" t="e">
        <f t="shared" ref="C195:AG195" si="81">IF(AND(DAY(C186)&gt;=22,DAY(C186)&lt;=28,C187="土",OR(C192="休",C192="雨")),1,0)</f>
        <v>#VALUE!</v>
      </c>
      <c r="D195" s="48" t="e">
        <f t="shared" si="81"/>
        <v>#VALUE!</v>
      </c>
      <c r="E195" s="48" t="e">
        <f t="shared" si="81"/>
        <v>#VALUE!</v>
      </c>
      <c r="F195" s="48" t="e">
        <f t="shared" si="81"/>
        <v>#VALUE!</v>
      </c>
      <c r="G195" s="48" t="e">
        <f t="shared" si="81"/>
        <v>#VALUE!</v>
      </c>
      <c r="H195" s="48" t="e">
        <f t="shared" si="81"/>
        <v>#VALUE!</v>
      </c>
      <c r="I195" s="48" t="e">
        <f t="shared" si="81"/>
        <v>#VALUE!</v>
      </c>
      <c r="J195" s="48" t="e">
        <f t="shared" si="81"/>
        <v>#VALUE!</v>
      </c>
      <c r="K195" s="48" t="e">
        <f t="shared" si="81"/>
        <v>#VALUE!</v>
      </c>
      <c r="L195" s="48" t="e">
        <f t="shared" si="81"/>
        <v>#VALUE!</v>
      </c>
      <c r="M195" s="48" t="e">
        <f t="shared" si="81"/>
        <v>#VALUE!</v>
      </c>
      <c r="N195" s="48" t="e">
        <f t="shared" si="81"/>
        <v>#VALUE!</v>
      </c>
      <c r="O195" s="48" t="e">
        <f t="shared" si="81"/>
        <v>#VALUE!</v>
      </c>
      <c r="P195" s="48" t="e">
        <f t="shared" si="81"/>
        <v>#VALUE!</v>
      </c>
      <c r="Q195" s="48" t="e">
        <f t="shared" si="81"/>
        <v>#VALUE!</v>
      </c>
      <c r="R195" s="48" t="e">
        <f t="shared" si="81"/>
        <v>#VALUE!</v>
      </c>
      <c r="S195" s="48" t="e">
        <f t="shared" si="81"/>
        <v>#VALUE!</v>
      </c>
      <c r="T195" s="48" t="e">
        <f t="shared" si="81"/>
        <v>#VALUE!</v>
      </c>
      <c r="U195" s="48" t="e">
        <f t="shared" si="81"/>
        <v>#VALUE!</v>
      </c>
      <c r="V195" s="48" t="e">
        <f t="shared" si="81"/>
        <v>#VALUE!</v>
      </c>
      <c r="W195" s="48" t="e">
        <f t="shared" si="81"/>
        <v>#VALUE!</v>
      </c>
      <c r="X195" s="48" t="e">
        <f t="shared" si="81"/>
        <v>#VALUE!</v>
      </c>
      <c r="Y195" s="48" t="e">
        <f t="shared" si="81"/>
        <v>#VALUE!</v>
      </c>
      <c r="Z195" s="48" t="e">
        <f t="shared" si="81"/>
        <v>#VALUE!</v>
      </c>
      <c r="AA195" s="48" t="e">
        <f t="shared" si="81"/>
        <v>#VALUE!</v>
      </c>
      <c r="AB195" s="48" t="e">
        <f t="shared" si="81"/>
        <v>#VALUE!</v>
      </c>
      <c r="AC195" s="48" t="e">
        <f t="shared" si="81"/>
        <v>#VALUE!</v>
      </c>
      <c r="AD195" s="48" t="e">
        <f t="shared" si="81"/>
        <v>#VALUE!</v>
      </c>
      <c r="AE195" s="48" t="e">
        <f t="shared" si="81"/>
        <v>#VALUE!</v>
      </c>
      <c r="AF195" s="48" t="e">
        <f t="shared" si="81"/>
        <v>#VALUE!</v>
      </c>
      <c r="AG195" s="48" t="e">
        <f t="shared" si="81"/>
        <v>#VALUE!</v>
      </c>
      <c r="AH195" s="49" t="s">
        <v>28</v>
      </c>
      <c r="AI195" s="47">
        <f>_xlfn.AGGREGATE(9,6,C195:AG195)</f>
        <v>0</v>
      </c>
      <c r="AJ195" s="37"/>
    </row>
    <row r="196" spans="2:38" hidden="1" x14ac:dyDescent="0.2">
      <c r="B196" s="44" t="s">
        <v>29</v>
      </c>
      <c r="C196" s="45" t="e">
        <f t="shared" ref="C196:AG196" si="82">IF(AND(DAY(C186)&gt;=8,DAY(C186)&lt;=14,C187="土"),1,0)</f>
        <v>#VALUE!</v>
      </c>
      <c r="D196" s="45" t="e">
        <f t="shared" si="82"/>
        <v>#VALUE!</v>
      </c>
      <c r="E196" s="45" t="e">
        <f t="shared" si="82"/>
        <v>#VALUE!</v>
      </c>
      <c r="F196" s="45" t="e">
        <f t="shared" si="82"/>
        <v>#VALUE!</v>
      </c>
      <c r="G196" s="45" t="e">
        <f t="shared" si="82"/>
        <v>#VALUE!</v>
      </c>
      <c r="H196" s="45" t="e">
        <f t="shared" si="82"/>
        <v>#VALUE!</v>
      </c>
      <c r="I196" s="45" t="e">
        <f t="shared" si="82"/>
        <v>#VALUE!</v>
      </c>
      <c r="J196" s="45" t="e">
        <f t="shared" si="82"/>
        <v>#VALUE!</v>
      </c>
      <c r="K196" s="45" t="e">
        <f t="shared" si="82"/>
        <v>#VALUE!</v>
      </c>
      <c r="L196" s="45" t="e">
        <f t="shared" si="82"/>
        <v>#VALUE!</v>
      </c>
      <c r="M196" s="45" t="e">
        <f t="shared" si="82"/>
        <v>#VALUE!</v>
      </c>
      <c r="N196" s="45" t="e">
        <f t="shared" si="82"/>
        <v>#VALUE!</v>
      </c>
      <c r="O196" s="45" t="e">
        <f t="shared" si="82"/>
        <v>#VALUE!</v>
      </c>
      <c r="P196" s="45" t="e">
        <f t="shared" si="82"/>
        <v>#VALUE!</v>
      </c>
      <c r="Q196" s="45" t="e">
        <f t="shared" si="82"/>
        <v>#VALUE!</v>
      </c>
      <c r="R196" s="45" t="e">
        <f t="shared" si="82"/>
        <v>#VALUE!</v>
      </c>
      <c r="S196" s="45" t="e">
        <f t="shared" si="82"/>
        <v>#VALUE!</v>
      </c>
      <c r="T196" s="45" t="e">
        <f t="shared" si="82"/>
        <v>#VALUE!</v>
      </c>
      <c r="U196" s="45" t="e">
        <f t="shared" si="82"/>
        <v>#VALUE!</v>
      </c>
      <c r="V196" s="45" t="e">
        <f t="shared" si="82"/>
        <v>#VALUE!</v>
      </c>
      <c r="W196" s="45" t="e">
        <f t="shared" si="82"/>
        <v>#VALUE!</v>
      </c>
      <c r="X196" s="45" t="e">
        <f t="shared" si="82"/>
        <v>#VALUE!</v>
      </c>
      <c r="Y196" s="45" t="e">
        <f t="shared" si="82"/>
        <v>#VALUE!</v>
      </c>
      <c r="Z196" s="45" t="e">
        <f t="shared" si="82"/>
        <v>#VALUE!</v>
      </c>
      <c r="AA196" s="45" t="e">
        <f t="shared" si="82"/>
        <v>#VALUE!</v>
      </c>
      <c r="AB196" s="45" t="e">
        <f t="shared" si="82"/>
        <v>#VALUE!</v>
      </c>
      <c r="AC196" s="45" t="e">
        <f t="shared" si="82"/>
        <v>#VALUE!</v>
      </c>
      <c r="AD196" s="45" t="e">
        <f t="shared" si="82"/>
        <v>#VALUE!</v>
      </c>
      <c r="AE196" s="45" t="e">
        <f t="shared" si="82"/>
        <v>#VALUE!</v>
      </c>
      <c r="AF196" s="45" t="e">
        <f t="shared" si="82"/>
        <v>#VALUE!</v>
      </c>
      <c r="AG196" s="45" t="e">
        <f t="shared" si="82"/>
        <v>#VALUE!</v>
      </c>
      <c r="AH196" s="46" t="s">
        <v>26</v>
      </c>
      <c r="AI196" s="47">
        <f>_xlfn.AGGREGATE(9,6,C196:AG196)</f>
        <v>0</v>
      </c>
      <c r="AJ196" s="37"/>
    </row>
    <row r="197" spans="2:38" hidden="1" x14ac:dyDescent="0.2">
      <c r="B197" s="44" t="s">
        <v>30</v>
      </c>
      <c r="C197" s="48" t="e">
        <f t="shared" ref="C197:AG197" si="83">IF(AND(DAY(C186)&gt;=8,DAY(C186)&lt;=14,C187="土",OR(C192="休",C192="雨")),1,0)</f>
        <v>#VALUE!</v>
      </c>
      <c r="D197" s="48" t="e">
        <f t="shared" si="83"/>
        <v>#VALUE!</v>
      </c>
      <c r="E197" s="48" t="e">
        <f t="shared" si="83"/>
        <v>#VALUE!</v>
      </c>
      <c r="F197" s="48" t="e">
        <f t="shared" si="83"/>
        <v>#VALUE!</v>
      </c>
      <c r="G197" s="48" t="e">
        <f t="shared" si="83"/>
        <v>#VALUE!</v>
      </c>
      <c r="H197" s="48" t="e">
        <f t="shared" si="83"/>
        <v>#VALUE!</v>
      </c>
      <c r="I197" s="48" t="e">
        <f t="shared" si="83"/>
        <v>#VALUE!</v>
      </c>
      <c r="J197" s="48" t="e">
        <f t="shared" si="83"/>
        <v>#VALUE!</v>
      </c>
      <c r="K197" s="48" t="e">
        <f t="shared" si="83"/>
        <v>#VALUE!</v>
      </c>
      <c r="L197" s="48" t="e">
        <f t="shared" si="83"/>
        <v>#VALUE!</v>
      </c>
      <c r="M197" s="48" t="e">
        <f t="shared" si="83"/>
        <v>#VALUE!</v>
      </c>
      <c r="N197" s="48" t="e">
        <f t="shared" si="83"/>
        <v>#VALUE!</v>
      </c>
      <c r="O197" s="48" t="e">
        <f t="shared" si="83"/>
        <v>#VALUE!</v>
      </c>
      <c r="P197" s="48" t="e">
        <f t="shared" si="83"/>
        <v>#VALUE!</v>
      </c>
      <c r="Q197" s="48" t="e">
        <f t="shared" si="83"/>
        <v>#VALUE!</v>
      </c>
      <c r="R197" s="48" t="e">
        <f t="shared" si="83"/>
        <v>#VALUE!</v>
      </c>
      <c r="S197" s="48" t="e">
        <f t="shared" si="83"/>
        <v>#VALUE!</v>
      </c>
      <c r="T197" s="48" t="e">
        <f t="shared" si="83"/>
        <v>#VALUE!</v>
      </c>
      <c r="U197" s="48" t="e">
        <f t="shared" si="83"/>
        <v>#VALUE!</v>
      </c>
      <c r="V197" s="48" t="e">
        <f t="shared" si="83"/>
        <v>#VALUE!</v>
      </c>
      <c r="W197" s="48" t="e">
        <f t="shared" si="83"/>
        <v>#VALUE!</v>
      </c>
      <c r="X197" s="48" t="e">
        <f t="shared" si="83"/>
        <v>#VALUE!</v>
      </c>
      <c r="Y197" s="48" t="e">
        <f t="shared" si="83"/>
        <v>#VALUE!</v>
      </c>
      <c r="Z197" s="48" t="e">
        <f t="shared" si="83"/>
        <v>#VALUE!</v>
      </c>
      <c r="AA197" s="48" t="e">
        <f t="shared" si="83"/>
        <v>#VALUE!</v>
      </c>
      <c r="AB197" s="48" t="e">
        <f t="shared" si="83"/>
        <v>#VALUE!</v>
      </c>
      <c r="AC197" s="48" t="e">
        <f t="shared" si="83"/>
        <v>#VALUE!</v>
      </c>
      <c r="AD197" s="48" t="e">
        <f t="shared" si="83"/>
        <v>#VALUE!</v>
      </c>
      <c r="AE197" s="48" t="e">
        <f t="shared" si="83"/>
        <v>#VALUE!</v>
      </c>
      <c r="AF197" s="48" t="e">
        <f t="shared" si="83"/>
        <v>#VALUE!</v>
      </c>
      <c r="AG197" s="48" t="e">
        <f t="shared" si="83"/>
        <v>#VALUE!</v>
      </c>
      <c r="AH197" s="49" t="s">
        <v>28</v>
      </c>
      <c r="AI197" s="47">
        <f>_xlfn.AGGREGATE(9,6,C197:AG197)</f>
        <v>0</v>
      </c>
      <c r="AJ197" s="37"/>
    </row>
    <row r="198" spans="2:38" s="34" customFormat="1" x14ac:dyDescent="0.2">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I198" s="58"/>
      <c r="AL198" s="57"/>
    </row>
    <row r="199" spans="2:38" hidden="1" x14ac:dyDescent="0.2">
      <c r="C199" s="2" t="e">
        <f>YEAR(C202)</f>
        <v>#VALUE!</v>
      </c>
      <c r="D199" s="2" t="e">
        <f>MONTH(C202)</f>
        <v>#VALUE!</v>
      </c>
    </row>
    <row r="200" spans="2:38" x14ac:dyDescent="0.2">
      <c r="B200" s="7" t="s">
        <v>16</v>
      </c>
      <c r="C200" s="96" t="e">
        <f>C202</f>
        <v>#VALUE!</v>
      </c>
      <c r="D200" s="96"/>
      <c r="E200" s="96"/>
      <c r="F200" s="96"/>
      <c r="G200" s="96"/>
      <c r="H200" s="96"/>
      <c r="I200" s="96"/>
      <c r="J200" s="96"/>
      <c r="K200" s="96"/>
      <c r="L200" s="96"/>
      <c r="M200" s="96"/>
      <c r="N200" s="96"/>
      <c r="O200" s="96"/>
      <c r="P200" s="96"/>
      <c r="Q200" s="96"/>
      <c r="R200" s="96"/>
      <c r="S200" s="96"/>
      <c r="T200" s="96"/>
      <c r="U200" s="96"/>
      <c r="V200" s="96"/>
      <c r="W200" s="96"/>
      <c r="X200" s="96"/>
      <c r="Y200" s="96"/>
      <c r="Z200" s="96"/>
      <c r="AA200" s="96"/>
      <c r="AB200" s="96"/>
      <c r="AC200" s="96"/>
      <c r="AD200" s="96"/>
      <c r="AE200" s="96"/>
      <c r="AF200" s="96"/>
      <c r="AG200" s="96"/>
      <c r="AH200" s="96"/>
      <c r="AI200" s="96"/>
    </row>
    <row r="201" spans="2:38" hidden="1" x14ac:dyDescent="0.2">
      <c r="B201" s="51"/>
      <c r="C201" s="30" t="e">
        <f>DATE($C199,$D199,1)</f>
        <v>#VALUE!</v>
      </c>
      <c r="D201" s="30" t="e">
        <f t="shared" ref="D201:AG201" si="84">C201+1</f>
        <v>#VALUE!</v>
      </c>
      <c r="E201" s="30" t="e">
        <f t="shared" si="84"/>
        <v>#VALUE!</v>
      </c>
      <c r="F201" s="30" t="e">
        <f t="shared" si="84"/>
        <v>#VALUE!</v>
      </c>
      <c r="G201" s="30" t="e">
        <f t="shared" si="84"/>
        <v>#VALUE!</v>
      </c>
      <c r="H201" s="30" t="e">
        <f t="shared" si="84"/>
        <v>#VALUE!</v>
      </c>
      <c r="I201" s="30" t="e">
        <f t="shared" si="84"/>
        <v>#VALUE!</v>
      </c>
      <c r="J201" s="30" t="e">
        <f t="shared" si="84"/>
        <v>#VALUE!</v>
      </c>
      <c r="K201" s="30" t="e">
        <f t="shared" si="84"/>
        <v>#VALUE!</v>
      </c>
      <c r="L201" s="30" t="e">
        <f t="shared" si="84"/>
        <v>#VALUE!</v>
      </c>
      <c r="M201" s="30" t="e">
        <f t="shared" si="84"/>
        <v>#VALUE!</v>
      </c>
      <c r="N201" s="30" t="e">
        <f t="shared" si="84"/>
        <v>#VALUE!</v>
      </c>
      <c r="O201" s="30" t="e">
        <f t="shared" si="84"/>
        <v>#VALUE!</v>
      </c>
      <c r="P201" s="30" t="e">
        <f t="shared" si="84"/>
        <v>#VALUE!</v>
      </c>
      <c r="Q201" s="30" t="e">
        <f t="shared" si="84"/>
        <v>#VALUE!</v>
      </c>
      <c r="R201" s="30" t="e">
        <f t="shared" si="84"/>
        <v>#VALUE!</v>
      </c>
      <c r="S201" s="30" t="e">
        <f t="shared" si="84"/>
        <v>#VALUE!</v>
      </c>
      <c r="T201" s="30" t="e">
        <f t="shared" si="84"/>
        <v>#VALUE!</v>
      </c>
      <c r="U201" s="30" t="e">
        <f t="shared" si="84"/>
        <v>#VALUE!</v>
      </c>
      <c r="V201" s="30" t="e">
        <f t="shared" si="84"/>
        <v>#VALUE!</v>
      </c>
      <c r="W201" s="30" t="e">
        <f t="shared" si="84"/>
        <v>#VALUE!</v>
      </c>
      <c r="X201" s="30" t="e">
        <f t="shared" si="84"/>
        <v>#VALUE!</v>
      </c>
      <c r="Y201" s="30" t="e">
        <f t="shared" si="84"/>
        <v>#VALUE!</v>
      </c>
      <c r="Z201" s="30" t="e">
        <f t="shared" si="84"/>
        <v>#VALUE!</v>
      </c>
      <c r="AA201" s="30" t="e">
        <f t="shared" si="84"/>
        <v>#VALUE!</v>
      </c>
      <c r="AB201" s="30" t="e">
        <f t="shared" si="84"/>
        <v>#VALUE!</v>
      </c>
      <c r="AC201" s="30" t="e">
        <f t="shared" si="84"/>
        <v>#VALUE!</v>
      </c>
      <c r="AD201" s="30" t="e">
        <f t="shared" si="84"/>
        <v>#VALUE!</v>
      </c>
      <c r="AE201" s="30" t="e">
        <f t="shared" si="84"/>
        <v>#VALUE!</v>
      </c>
      <c r="AF201" s="30" t="e">
        <f t="shared" si="84"/>
        <v>#VALUE!</v>
      </c>
      <c r="AG201" s="30" t="e">
        <f t="shared" si="84"/>
        <v>#VALUE!</v>
      </c>
      <c r="AH201" s="52"/>
      <c r="AI201" s="53"/>
    </row>
    <row r="202" spans="2:38" x14ac:dyDescent="0.2">
      <c r="B202" s="54" t="s">
        <v>17</v>
      </c>
      <c r="C202" s="55" t="e">
        <f>IF(EDATE(C185,1)&gt;$G$5,"",EDATE(C185,1))</f>
        <v>#VALUE!</v>
      </c>
      <c r="D202" s="30" t="e">
        <f t="shared" ref="D202:AG202" si="85">IF(D201&gt;$G$5,"",IF(C202=EOMONTH(DATE($C199,$D199,1),0),"",IF(C202="","",C202+1)))</f>
        <v>#VALUE!</v>
      </c>
      <c r="E202" s="30" t="e">
        <f t="shared" si="85"/>
        <v>#VALUE!</v>
      </c>
      <c r="F202" s="30" t="e">
        <f t="shared" si="85"/>
        <v>#VALUE!</v>
      </c>
      <c r="G202" s="30" t="e">
        <f t="shared" si="85"/>
        <v>#VALUE!</v>
      </c>
      <c r="H202" s="30" t="e">
        <f t="shared" si="85"/>
        <v>#VALUE!</v>
      </c>
      <c r="I202" s="30" t="e">
        <f t="shared" si="85"/>
        <v>#VALUE!</v>
      </c>
      <c r="J202" s="30" t="e">
        <f t="shared" si="85"/>
        <v>#VALUE!</v>
      </c>
      <c r="K202" s="30" t="e">
        <f t="shared" si="85"/>
        <v>#VALUE!</v>
      </c>
      <c r="L202" s="30" t="e">
        <f t="shared" si="85"/>
        <v>#VALUE!</v>
      </c>
      <c r="M202" s="30" t="e">
        <f t="shared" si="85"/>
        <v>#VALUE!</v>
      </c>
      <c r="N202" s="30" t="e">
        <f t="shared" si="85"/>
        <v>#VALUE!</v>
      </c>
      <c r="O202" s="30" t="e">
        <f t="shared" si="85"/>
        <v>#VALUE!</v>
      </c>
      <c r="P202" s="30" t="e">
        <f t="shared" si="85"/>
        <v>#VALUE!</v>
      </c>
      <c r="Q202" s="30" t="e">
        <f t="shared" si="85"/>
        <v>#VALUE!</v>
      </c>
      <c r="R202" s="30" t="e">
        <f t="shared" si="85"/>
        <v>#VALUE!</v>
      </c>
      <c r="S202" s="30" t="e">
        <f t="shared" si="85"/>
        <v>#VALUE!</v>
      </c>
      <c r="T202" s="30" t="e">
        <f t="shared" si="85"/>
        <v>#VALUE!</v>
      </c>
      <c r="U202" s="30" t="e">
        <f t="shared" si="85"/>
        <v>#VALUE!</v>
      </c>
      <c r="V202" s="30" t="e">
        <f t="shared" si="85"/>
        <v>#VALUE!</v>
      </c>
      <c r="W202" s="30" t="e">
        <f t="shared" si="85"/>
        <v>#VALUE!</v>
      </c>
      <c r="X202" s="30" t="e">
        <f t="shared" si="85"/>
        <v>#VALUE!</v>
      </c>
      <c r="Y202" s="30" t="e">
        <f t="shared" si="85"/>
        <v>#VALUE!</v>
      </c>
      <c r="Z202" s="30" t="e">
        <f t="shared" si="85"/>
        <v>#VALUE!</v>
      </c>
      <c r="AA202" s="30" t="e">
        <f t="shared" si="85"/>
        <v>#VALUE!</v>
      </c>
      <c r="AB202" s="30" t="e">
        <f t="shared" si="85"/>
        <v>#VALUE!</v>
      </c>
      <c r="AC202" s="30" t="e">
        <f t="shared" si="85"/>
        <v>#VALUE!</v>
      </c>
      <c r="AD202" s="30" t="e">
        <f t="shared" si="85"/>
        <v>#VALUE!</v>
      </c>
      <c r="AE202" s="30" t="e">
        <f t="shared" si="85"/>
        <v>#VALUE!</v>
      </c>
      <c r="AF202" s="30" t="e">
        <f t="shared" si="85"/>
        <v>#VALUE!</v>
      </c>
      <c r="AG202" s="30" t="e">
        <f t="shared" si="85"/>
        <v>#VALUE!</v>
      </c>
      <c r="AH202" s="31" t="s">
        <v>18</v>
      </c>
      <c r="AI202" s="32">
        <f>+COUNTIFS(C203:AG203,"土",C204:AG204,"")+COUNTIFS(C203:AG203,"日",C204:AG204,"")</f>
        <v>0</v>
      </c>
    </row>
    <row r="203" spans="2:38" s="34" customFormat="1" x14ac:dyDescent="0.2">
      <c r="B203" s="56" t="s">
        <v>19</v>
      </c>
      <c r="C203" s="33" t="str">
        <f t="shared" ref="C203:AG203" si="86">IFERROR(TEXT(WEEKDAY(+C202),"aaa"),"")</f>
        <v/>
      </c>
      <c r="D203" s="33" t="str">
        <f t="shared" si="86"/>
        <v/>
      </c>
      <c r="E203" s="33" t="str">
        <f t="shared" si="86"/>
        <v/>
      </c>
      <c r="F203" s="33" t="str">
        <f t="shared" si="86"/>
        <v/>
      </c>
      <c r="G203" s="33" t="str">
        <f t="shared" si="86"/>
        <v/>
      </c>
      <c r="H203" s="33" t="str">
        <f t="shared" si="86"/>
        <v/>
      </c>
      <c r="I203" s="33" t="str">
        <f t="shared" si="86"/>
        <v/>
      </c>
      <c r="J203" s="33" t="str">
        <f t="shared" si="86"/>
        <v/>
      </c>
      <c r="K203" s="33" t="str">
        <f t="shared" si="86"/>
        <v/>
      </c>
      <c r="L203" s="33" t="str">
        <f t="shared" si="86"/>
        <v/>
      </c>
      <c r="M203" s="33" t="str">
        <f t="shared" si="86"/>
        <v/>
      </c>
      <c r="N203" s="33" t="str">
        <f t="shared" si="86"/>
        <v/>
      </c>
      <c r="O203" s="33" t="str">
        <f t="shared" si="86"/>
        <v/>
      </c>
      <c r="P203" s="33" t="str">
        <f t="shared" si="86"/>
        <v/>
      </c>
      <c r="Q203" s="33" t="str">
        <f t="shared" si="86"/>
        <v/>
      </c>
      <c r="R203" s="33" t="str">
        <f t="shared" si="86"/>
        <v/>
      </c>
      <c r="S203" s="33" t="str">
        <f t="shared" si="86"/>
        <v/>
      </c>
      <c r="T203" s="33" t="str">
        <f t="shared" si="86"/>
        <v/>
      </c>
      <c r="U203" s="33" t="str">
        <f t="shared" si="86"/>
        <v/>
      </c>
      <c r="V203" s="33" t="str">
        <f t="shared" si="86"/>
        <v/>
      </c>
      <c r="W203" s="33" t="str">
        <f t="shared" si="86"/>
        <v/>
      </c>
      <c r="X203" s="33" t="str">
        <f t="shared" si="86"/>
        <v/>
      </c>
      <c r="Y203" s="33" t="str">
        <f t="shared" si="86"/>
        <v/>
      </c>
      <c r="Z203" s="33" t="str">
        <f t="shared" si="86"/>
        <v/>
      </c>
      <c r="AA203" s="33" t="str">
        <f t="shared" si="86"/>
        <v/>
      </c>
      <c r="AB203" s="33" t="str">
        <f t="shared" si="86"/>
        <v/>
      </c>
      <c r="AC203" s="33" t="str">
        <f t="shared" si="86"/>
        <v/>
      </c>
      <c r="AD203" s="33" t="str">
        <f t="shared" si="86"/>
        <v/>
      </c>
      <c r="AE203" s="33" t="str">
        <f t="shared" si="86"/>
        <v/>
      </c>
      <c r="AF203" s="33" t="str">
        <f t="shared" si="86"/>
        <v/>
      </c>
      <c r="AG203" s="33" t="str">
        <f t="shared" si="86"/>
        <v/>
      </c>
      <c r="AH203" s="31" t="s">
        <v>20</v>
      </c>
      <c r="AI203" s="32">
        <f>+COUNTIF(C204:AG204,"夏休")+COUNTIF(C204:AG204,"冬休")+COUNTIF(C204:AG204,"中止")</f>
        <v>0</v>
      </c>
      <c r="AL203" s="57"/>
    </row>
    <row r="204" spans="2:38" s="34" customFormat="1" ht="13.5" customHeight="1" x14ac:dyDescent="0.2">
      <c r="B204" s="84" t="s">
        <v>20</v>
      </c>
      <c r="C204" s="85"/>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7"/>
      <c r="AH204" s="35" t="s">
        <v>1</v>
      </c>
      <c r="AI204" s="36">
        <f>COUNT(C202:AG202)-AI203</f>
        <v>0</v>
      </c>
      <c r="AL204" s="57"/>
    </row>
    <row r="205" spans="2:38" s="34" customFormat="1" ht="13.5" customHeight="1" x14ac:dyDescent="0.2">
      <c r="B205" s="84"/>
      <c r="C205" s="85"/>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7"/>
      <c r="AH205" s="35" t="s">
        <v>21</v>
      </c>
      <c r="AI205" s="36">
        <f>+COUNTIF(C206:AG207,"休")</f>
        <v>0</v>
      </c>
      <c r="AJ205" s="37" t="e">
        <f>IF(AI206&gt;0.285,"",IF(AI205&lt;AI202,"←計画日数が足りません",""))</f>
        <v>#DIV/0!</v>
      </c>
      <c r="AL205" s="57"/>
    </row>
    <row r="206" spans="2:38" s="34" customFormat="1" ht="13.5" customHeight="1" x14ac:dyDescent="0.2">
      <c r="B206" s="88" t="s">
        <v>7</v>
      </c>
      <c r="C206" s="89"/>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1"/>
      <c r="AH206" s="35" t="s">
        <v>22</v>
      </c>
      <c r="AI206" s="38" t="e">
        <f>+AI205/AI204</f>
        <v>#DIV/0!</v>
      </c>
      <c r="AL206" s="57"/>
    </row>
    <row r="207" spans="2:38" s="34" customFormat="1" x14ac:dyDescent="0.2">
      <c r="B207" s="88"/>
      <c r="C207" s="89"/>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1"/>
      <c r="AH207" s="35" t="s">
        <v>2</v>
      </c>
      <c r="AI207" s="36">
        <f>+COUNTA(C208:AG209)</f>
        <v>0</v>
      </c>
      <c r="AL207" s="57"/>
    </row>
    <row r="208" spans="2:38" s="34" customFormat="1" x14ac:dyDescent="0.2">
      <c r="B208" s="92" t="s">
        <v>11</v>
      </c>
      <c r="C208" s="93"/>
      <c r="D208" s="94"/>
      <c r="E208" s="94"/>
      <c r="F208" s="94"/>
      <c r="G208" s="94"/>
      <c r="H208" s="94"/>
      <c r="I208" s="94"/>
      <c r="J208" s="94"/>
      <c r="K208" s="94"/>
      <c r="L208" s="94"/>
      <c r="M208" s="94"/>
      <c r="N208" s="94"/>
      <c r="O208" s="94"/>
      <c r="P208" s="94"/>
      <c r="Q208" s="94"/>
      <c r="R208" s="94"/>
      <c r="S208" s="94"/>
      <c r="T208" s="94"/>
      <c r="U208" s="94"/>
      <c r="V208" s="94"/>
      <c r="W208" s="94"/>
      <c r="X208" s="94"/>
      <c r="Y208" s="94"/>
      <c r="Z208" s="94"/>
      <c r="AA208" s="94"/>
      <c r="AB208" s="94"/>
      <c r="AC208" s="94"/>
      <c r="AD208" s="94"/>
      <c r="AE208" s="94"/>
      <c r="AF208" s="94"/>
      <c r="AG208" s="95"/>
      <c r="AH208" s="39" t="s">
        <v>23</v>
      </c>
      <c r="AI208" s="40" t="e">
        <f>+AI207/AI204</f>
        <v>#DIV/0!</v>
      </c>
      <c r="AL208" s="22">
        <f>+COUNTIF(C206:AG207,"休")</f>
        <v>0</v>
      </c>
    </row>
    <row r="209" spans="2:38" s="34" customFormat="1" x14ac:dyDescent="0.2">
      <c r="B209" s="92"/>
      <c r="C209" s="93"/>
      <c r="D209" s="94"/>
      <c r="E209" s="94"/>
      <c r="F209" s="94"/>
      <c r="G209" s="94"/>
      <c r="H209" s="94"/>
      <c r="I209" s="94"/>
      <c r="J209" s="94"/>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5"/>
      <c r="AH209" s="41" t="s">
        <v>24</v>
      </c>
      <c r="AI209" s="42" t="str">
        <f>IF(7&gt;AI204,"対象外",IF(AI207&gt;=AI202,"OK","NG"))</f>
        <v>対象外</v>
      </c>
      <c r="AJ209" s="37" t="str">
        <f>IF(AI209="対象外","←７日間に満たない期間は達成判定の対象外",IF(AI209="NG","←月単位未達成","←月単位達成"))</f>
        <v>←７日間に満たない期間は達成判定の対象外</v>
      </c>
      <c r="AL209" s="43" t="str">
        <f>IF(7&gt;AI204,"対象外",IF(AL208&gt;=AI202,"OK","NG"))</f>
        <v>対象外</v>
      </c>
    </row>
    <row r="210" spans="2:38" hidden="1" x14ac:dyDescent="0.2">
      <c r="B210" s="44" t="s">
        <v>25</v>
      </c>
      <c r="C210" s="45" t="e">
        <f t="shared" ref="C210:AG210" si="87">IF(AND(DAY(C202)&gt;=22,DAY(C202)&lt;=28,C203="土"),1,0)</f>
        <v>#VALUE!</v>
      </c>
      <c r="D210" s="45" t="e">
        <f t="shared" si="87"/>
        <v>#VALUE!</v>
      </c>
      <c r="E210" s="45" t="e">
        <f t="shared" si="87"/>
        <v>#VALUE!</v>
      </c>
      <c r="F210" s="45" t="e">
        <f t="shared" si="87"/>
        <v>#VALUE!</v>
      </c>
      <c r="G210" s="45" t="e">
        <f t="shared" si="87"/>
        <v>#VALUE!</v>
      </c>
      <c r="H210" s="45" t="e">
        <f t="shared" si="87"/>
        <v>#VALUE!</v>
      </c>
      <c r="I210" s="45" t="e">
        <f t="shared" si="87"/>
        <v>#VALUE!</v>
      </c>
      <c r="J210" s="45" t="e">
        <f t="shared" si="87"/>
        <v>#VALUE!</v>
      </c>
      <c r="K210" s="45" t="e">
        <f t="shared" si="87"/>
        <v>#VALUE!</v>
      </c>
      <c r="L210" s="45" t="e">
        <f t="shared" si="87"/>
        <v>#VALUE!</v>
      </c>
      <c r="M210" s="45" t="e">
        <f t="shared" si="87"/>
        <v>#VALUE!</v>
      </c>
      <c r="N210" s="45" t="e">
        <f t="shared" si="87"/>
        <v>#VALUE!</v>
      </c>
      <c r="O210" s="45" t="e">
        <f t="shared" si="87"/>
        <v>#VALUE!</v>
      </c>
      <c r="P210" s="45" t="e">
        <f t="shared" si="87"/>
        <v>#VALUE!</v>
      </c>
      <c r="Q210" s="45" t="e">
        <f t="shared" si="87"/>
        <v>#VALUE!</v>
      </c>
      <c r="R210" s="45" t="e">
        <f t="shared" si="87"/>
        <v>#VALUE!</v>
      </c>
      <c r="S210" s="45" t="e">
        <f t="shared" si="87"/>
        <v>#VALUE!</v>
      </c>
      <c r="T210" s="45" t="e">
        <f t="shared" si="87"/>
        <v>#VALUE!</v>
      </c>
      <c r="U210" s="45" t="e">
        <f t="shared" si="87"/>
        <v>#VALUE!</v>
      </c>
      <c r="V210" s="45" t="e">
        <f t="shared" si="87"/>
        <v>#VALUE!</v>
      </c>
      <c r="W210" s="45" t="e">
        <f t="shared" si="87"/>
        <v>#VALUE!</v>
      </c>
      <c r="X210" s="45" t="e">
        <f t="shared" si="87"/>
        <v>#VALUE!</v>
      </c>
      <c r="Y210" s="45" t="e">
        <f t="shared" si="87"/>
        <v>#VALUE!</v>
      </c>
      <c r="Z210" s="45" t="e">
        <f t="shared" si="87"/>
        <v>#VALUE!</v>
      </c>
      <c r="AA210" s="45" t="e">
        <f t="shared" si="87"/>
        <v>#VALUE!</v>
      </c>
      <c r="AB210" s="45" t="e">
        <f t="shared" si="87"/>
        <v>#VALUE!</v>
      </c>
      <c r="AC210" s="45" t="e">
        <f t="shared" si="87"/>
        <v>#VALUE!</v>
      </c>
      <c r="AD210" s="45" t="e">
        <f t="shared" si="87"/>
        <v>#VALUE!</v>
      </c>
      <c r="AE210" s="45" t="e">
        <f t="shared" si="87"/>
        <v>#VALUE!</v>
      </c>
      <c r="AF210" s="45" t="e">
        <f t="shared" si="87"/>
        <v>#VALUE!</v>
      </c>
      <c r="AG210" s="45" t="e">
        <f t="shared" si="87"/>
        <v>#VALUE!</v>
      </c>
      <c r="AH210" s="46" t="s">
        <v>26</v>
      </c>
      <c r="AI210" s="47">
        <f>_xlfn.AGGREGATE(9,6,C210:AG210)</f>
        <v>0</v>
      </c>
      <c r="AJ210" s="37"/>
    </row>
    <row r="211" spans="2:38" hidden="1" x14ac:dyDescent="0.2">
      <c r="B211" s="44" t="s">
        <v>27</v>
      </c>
      <c r="C211" s="48" t="e">
        <f t="shared" ref="C211:AG211" si="88">IF(AND(DAY(C202)&gt;=22,DAY(C202)&lt;=28,C203="土",OR(C208="休",C208="雨")),1,0)</f>
        <v>#VALUE!</v>
      </c>
      <c r="D211" s="48" t="e">
        <f t="shared" si="88"/>
        <v>#VALUE!</v>
      </c>
      <c r="E211" s="48" t="e">
        <f t="shared" si="88"/>
        <v>#VALUE!</v>
      </c>
      <c r="F211" s="48" t="e">
        <f t="shared" si="88"/>
        <v>#VALUE!</v>
      </c>
      <c r="G211" s="48" t="e">
        <f t="shared" si="88"/>
        <v>#VALUE!</v>
      </c>
      <c r="H211" s="48" t="e">
        <f t="shared" si="88"/>
        <v>#VALUE!</v>
      </c>
      <c r="I211" s="48" t="e">
        <f t="shared" si="88"/>
        <v>#VALUE!</v>
      </c>
      <c r="J211" s="48" t="e">
        <f t="shared" si="88"/>
        <v>#VALUE!</v>
      </c>
      <c r="K211" s="48" t="e">
        <f t="shared" si="88"/>
        <v>#VALUE!</v>
      </c>
      <c r="L211" s="48" t="e">
        <f t="shared" si="88"/>
        <v>#VALUE!</v>
      </c>
      <c r="M211" s="48" t="e">
        <f t="shared" si="88"/>
        <v>#VALUE!</v>
      </c>
      <c r="N211" s="48" t="e">
        <f t="shared" si="88"/>
        <v>#VALUE!</v>
      </c>
      <c r="O211" s="48" t="e">
        <f t="shared" si="88"/>
        <v>#VALUE!</v>
      </c>
      <c r="P211" s="48" t="e">
        <f t="shared" si="88"/>
        <v>#VALUE!</v>
      </c>
      <c r="Q211" s="48" t="e">
        <f t="shared" si="88"/>
        <v>#VALUE!</v>
      </c>
      <c r="R211" s="48" t="e">
        <f t="shared" si="88"/>
        <v>#VALUE!</v>
      </c>
      <c r="S211" s="48" t="e">
        <f t="shared" si="88"/>
        <v>#VALUE!</v>
      </c>
      <c r="T211" s="48" t="e">
        <f t="shared" si="88"/>
        <v>#VALUE!</v>
      </c>
      <c r="U211" s="48" t="e">
        <f t="shared" si="88"/>
        <v>#VALUE!</v>
      </c>
      <c r="V211" s="48" t="e">
        <f t="shared" si="88"/>
        <v>#VALUE!</v>
      </c>
      <c r="W211" s="48" t="e">
        <f t="shared" si="88"/>
        <v>#VALUE!</v>
      </c>
      <c r="X211" s="48" t="e">
        <f t="shared" si="88"/>
        <v>#VALUE!</v>
      </c>
      <c r="Y211" s="48" t="e">
        <f t="shared" si="88"/>
        <v>#VALUE!</v>
      </c>
      <c r="Z211" s="48" t="e">
        <f t="shared" si="88"/>
        <v>#VALUE!</v>
      </c>
      <c r="AA211" s="48" t="e">
        <f t="shared" si="88"/>
        <v>#VALUE!</v>
      </c>
      <c r="AB211" s="48" t="e">
        <f t="shared" si="88"/>
        <v>#VALUE!</v>
      </c>
      <c r="AC211" s="48" t="e">
        <f t="shared" si="88"/>
        <v>#VALUE!</v>
      </c>
      <c r="AD211" s="48" t="e">
        <f t="shared" si="88"/>
        <v>#VALUE!</v>
      </c>
      <c r="AE211" s="48" t="e">
        <f t="shared" si="88"/>
        <v>#VALUE!</v>
      </c>
      <c r="AF211" s="48" t="e">
        <f t="shared" si="88"/>
        <v>#VALUE!</v>
      </c>
      <c r="AG211" s="48" t="e">
        <f t="shared" si="88"/>
        <v>#VALUE!</v>
      </c>
      <c r="AH211" s="49" t="s">
        <v>28</v>
      </c>
      <c r="AI211" s="47">
        <f>_xlfn.AGGREGATE(9,6,C211:AG211)</f>
        <v>0</v>
      </c>
      <c r="AJ211" s="37"/>
    </row>
    <row r="212" spans="2:38" hidden="1" x14ac:dyDescent="0.2">
      <c r="B212" s="44" t="s">
        <v>29</v>
      </c>
      <c r="C212" s="45" t="e">
        <f t="shared" ref="C212:AG212" si="89">IF(AND(DAY(C202)&gt;=8,DAY(C202)&lt;=14,C203="土"),1,0)</f>
        <v>#VALUE!</v>
      </c>
      <c r="D212" s="45" t="e">
        <f t="shared" si="89"/>
        <v>#VALUE!</v>
      </c>
      <c r="E212" s="45" t="e">
        <f t="shared" si="89"/>
        <v>#VALUE!</v>
      </c>
      <c r="F212" s="45" t="e">
        <f t="shared" si="89"/>
        <v>#VALUE!</v>
      </c>
      <c r="G212" s="45" t="e">
        <f t="shared" si="89"/>
        <v>#VALUE!</v>
      </c>
      <c r="H212" s="45" t="e">
        <f t="shared" si="89"/>
        <v>#VALUE!</v>
      </c>
      <c r="I212" s="45" t="e">
        <f t="shared" si="89"/>
        <v>#VALUE!</v>
      </c>
      <c r="J212" s="45" t="e">
        <f t="shared" si="89"/>
        <v>#VALUE!</v>
      </c>
      <c r="K212" s="45" t="e">
        <f t="shared" si="89"/>
        <v>#VALUE!</v>
      </c>
      <c r="L212" s="45" t="e">
        <f t="shared" si="89"/>
        <v>#VALUE!</v>
      </c>
      <c r="M212" s="45" t="e">
        <f t="shared" si="89"/>
        <v>#VALUE!</v>
      </c>
      <c r="N212" s="45" t="e">
        <f t="shared" si="89"/>
        <v>#VALUE!</v>
      </c>
      <c r="O212" s="45" t="e">
        <f t="shared" si="89"/>
        <v>#VALUE!</v>
      </c>
      <c r="P212" s="45" t="e">
        <f t="shared" si="89"/>
        <v>#VALUE!</v>
      </c>
      <c r="Q212" s="45" t="e">
        <f t="shared" si="89"/>
        <v>#VALUE!</v>
      </c>
      <c r="R212" s="45" t="e">
        <f t="shared" si="89"/>
        <v>#VALUE!</v>
      </c>
      <c r="S212" s="45" t="e">
        <f t="shared" si="89"/>
        <v>#VALUE!</v>
      </c>
      <c r="T212" s="45" t="e">
        <f t="shared" si="89"/>
        <v>#VALUE!</v>
      </c>
      <c r="U212" s="45" t="e">
        <f t="shared" si="89"/>
        <v>#VALUE!</v>
      </c>
      <c r="V212" s="45" t="e">
        <f t="shared" si="89"/>
        <v>#VALUE!</v>
      </c>
      <c r="W212" s="45" t="e">
        <f t="shared" si="89"/>
        <v>#VALUE!</v>
      </c>
      <c r="X212" s="45" t="e">
        <f t="shared" si="89"/>
        <v>#VALUE!</v>
      </c>
      <c r="Y212" s="45" t="e">
        <f t="shared" si="89"/>
        <v>#VALUE!</v>
      </c>
      <c r="Z212" s="45" t="e">
        <f t="shared" si="89"/>
        <v>#VALUE!</v>
      </c>
      <c r="AA212" s="45" t="e">
        <f t="shared" si="89"/>
        <v>#VALUE!</v>
      </c>
      <c r="AB212" s="45" t="e">
        <f t="shared" si="89"/>
        <v>#VALUE!</v>
      </c>
      <c r="AC212" s="45" t="e">
        <f t="shared" si="89"/>
        <v>#VALUE!</v>
      </c>
      <c r="AD212" s="45" t="e">
        <f t="shared" si="89"/>
        <v>#VALUE!</v>
      </c>
      <c r="AE212" s="45" t="e">
        <f t="shared" si="89"/>
        <v>#VALUE!</v>
      </c>
      <c r="AF212" s="45" t="e">
        <f t="shared" si="89"/>
        <v>#VALUE!</v>
      </c>
      <c r="AG212" s="45" t="e">
        <f t="shared" si="89"/>
        <v>#VALUE!</v>
      </c>
      <c r="AH212" s="46" t="s">
        <v>26</v>
      </c>
      <c r="AI212" s="47">
        <f>_xlfn.AGGREGATE(9,6,C212:AG212)</f>
        <v>0</v>
      </c>
      <c r="AJ212" s="37"/>
    </row>
    <row r="213" spans="2:38" hidden="1" x14ac:dyDescent="0.2">
      <c r="B213" s="44" t="s">
        <v>30</v>
      </c>
      <c r="C213" s="48" t="e">
        <f t="shared" ref="C213:AG213" si="90">IF(AND(DAY(C202)&gt;=8,DAY(C202)&lt;=14,C203="土",OR(C208="休",C208="雨")),1,0)</f>
        <v>#VALUE!</v>
      </c>
      <c r="D213" s="48" t="e">
        <f t="shared" si="90"/>
        <v>#VALUE!</v>
      </c>
      <c r="E213" s="48" t="e">
        <f t="shared" si="90"/>
        <v>#VALUE!</v>
      </c>
      <c r="F213" s="48" t="e">
        <f t="shared" si="90"/>
        <v>#VALUE!</v>
      </c>
      <c r="G213" s="48" t="e">
        <f t="shared" si="90"/>
        <v>#VALUE!</v>
      </c>
      <c r="H213" s="48" t="e">
        <f t="shared" si="90"/>
        <v>#VALUE!</v>
      </c>
      <c r="I213" s="48" t="e">
        <f t="shared" si="90"/>
        <v>#VALUE!</v>
      </c>
      <c r="J213" s="48" t="e">
        <f t="shared" si="90"/>
        <v>#VALUE!</v>
      </c>
      <c r="K213" s="48" t="e">
        <f t="shared" si="90"/>
        <v>#VALUE!</v>
      </c>
      <c r="L213" s="48" t="e">
        <f t="shared" si="90"/>
        <v>#VALUE!</v>
      </c>
      <c r="M213" s="48" t="e">
        <f t="shared" si="90"/>
        <v>#VALUE!</v>
      </c>
      <c r="N213" s="48" t="e">
        <f t="shared" si="90"/>
        <v>#VALUE!</v>
      </c>
      <c r="O213" s="48" t="e">
        <f t="shared" si="90"/>
        <v>#VALUE!</v>
      </c>
      <c r="P213" s="48" t="e">
        <f t="shared" si="90"/>
        <v>#VALUE!</v>
      </c>
      <c r="Q213" s="48" t="e">
        <f t="shared" si="90"/>
        <v>#VALUE!</v>
      </c>
      <c r="R213" s="48" t="e">
        <f t="shared" si="90"/>
        <v>#VALUE!</v>
      </c>
      <c r="S213" s="48" t="e">
        <f t="shared" si="90"/>
        <v>#VALUE!</v>
      </c>
      <c r="T213" s="48" t="e">
        <f t="shared" si="90"/>
        <v>#VALUE!</v>
      </c>
      <c r="U213" s="48" t="e">
        <f t="shared" si="90"/>
        <v>#VALUE!</v>
      </c>
      <c r="V213" s="48" t="e">
        <f t="shared" si="90"/>
        <v>#VALUE!</v>
      </c>
      <c r="W213" s="48" t="e">
        <f t="shared" si="90"/>
        <v>#VALUE!</v>
      </c>
      <c r="X213" s="48" t="e">
        <f t="shared" si="90"/>
        <v>#VALUE!</v>
      </c>
      <c r="Y213" s="48" t="e">
        <f t="shared" si="90"/>
        <v>#VALUE!</v>
      </c>
      <c r="Z213" s="48" t="e">
        <f t="shared" si="90"/>
        <v>#VALUE!</v>
      </c>
      <c r="AA213" s="48" t="e">
        <f t="shared" si="90"/>
        <v>#VALUE!</v>
      </c>
      <c r="AB213" s="48" t="e">
        <f t="shared" si="90"/>
        <v>#VALUE!</v>
      </c>
      <c r="AC213" s="48" t="e">
        <f t="shared" si="90"/>
        <v>#VALUE!</v>
      </c>
      <c r="AD213" s="48" t="e">
        <f t="shared" si="90"/>
        <v>#VALUE!</v>
      </c>
      <c r="AE213" s="48" t="e">
        <f t="shared" si="90"/>
        <v>#VALUE!</v>
      </c>
      <c r="AF213" s="48" t="e">
        <f t="shared" si="90"/>
        <v>#VALUE!</v>
      </c>
      <c r="AG213" s="48" t="e">
        <f t="shared" si="90"/>
        <v>#VALUE!</v>
      </c>
      <c r="AH213" s="49" t="s">
        <v>28</v>
      </c>
      <c r="AI213" s="47">
        <f>_xlfn.AGGREGATE(9,6,C213:AG213)</f>
        <v>0</v>
      </c>
      <c r="AJ213" s="37"/>
    </row>
    <row r="214" spans="2:38" s="34" customFormat="1" x14ac:dyDescent="0.2">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I214" s="58"/>
      <c r="AL214" s="57"/>
    </row>
    <row r="215" spans="2:38" hidden="1" x14ac:dyDescent="0.2">
      <c r="C215" s="2" t="e">
        <f>YEAR(C218)</f>
        <v>#VALUE!</v>
      </c>
      <c r="D215" s="2" t="e">
        <f>MONTH(C218)</f>
        <v>#VALUE!</v>
      </c>
    </row>
    <row r="216" spans="2:38" x14ac:dyDescent="0.2">
      <c r="B216" s="7" t="s">
        <v>16</v>
      </c>
      <c r="C216" s="96" t="e">
        <f>C218</f>
        <v>#VALUE!</v>
      </c>
      <c r="D216" s="96"/>
      <c r="E216" s="96"/>
      <c r="F216" s="96"/>
      <c r="G216" s="96"/>
      <c r="H216" s="96"/>
      <c r="I216" s="96"/>
      <c r="J216" s="96"/>
      <c r="K216" s="96"/>
      <c r="L216" s="96"/>
      <c r="M216" s="96"/>
      <c r="N216" s="96"/>
      <c r="O216" s="96"/>
      <c r="P216" s="96"/>
      <c r="Q216" s="96"/>
      <c r="R216" s="96"/>
      <c r="S216" s="96"/>
      <c r="T216" s="96"/>
      <c r="U216" s="96"/>
      <c r="V216" s="96"/>
      <c r="W216" s="96"/>
      <c r="X216" s="96"/>
      <c r="Y216" s="96"/>
      <c r="Z216" s="96"/>
      <c r="AA216" s="96"/>
      <c r="AB216" s="96"/>
      <c r="AC216" s="96"/>
      <c r="AD216" s="96"/>
      <c r="AE216" s="96"/>
      <c r="AF216" s="96"/>
      <c r="AG216" s="96"/>
      <c r="AH216" s="96"/>
      <c r="AI216" s="96"/>
    </row>
    <row r="217" spans="2:38" hidden="1" x14ac:dyDescent="0.2">
      <c r="B217" s="51"/>
      <c r="C217" s="30" t="e">
        <f>DATE($C215,$D215,1)</f>
        <v>#VALUE!</v>
      </c>
      <c r="D217" s="30" t="e">
        <f t="shared" ref="D217:AG217" si="91">C217+1</f>
        <v>#VALUE!</v>
      </c>
      <c r="E217" s="30" t="e">
        <f t="shared" si="91"/>
        <v>#VALUE!</v>
      </c>
      <c r="F217" s="30" t="e">
        <f t="shared" si="91"/>
        <v>#VALUE!</v>
      </c>
      <c r="G217" s="30" t="e">
        <f t="shared" si="91"/>
        <v>#VALUE!</v>
      </c>
      <c r="H217" s="30" t="e">
        <f t="shared" si="91"/>
        <v>#VALUE!</v>
      </c>
      <c r="I217" s="30" t="e">
        <f t="shared" si="91"/>
        <v>#VALUE!</v>
      </c>
      <c r="J217" s="30" t="e">
        <f t="shared" si="91"/>
        <v>#VALUE!</v>
      </c>
      <c r="K217" s="30" t="e">
        <f t="shared" si="91"/>
        <v>#VALUE!</v>
      </c>
      <c r="L217" s="30" t="e">
        <f t="shared" si="91"/>
        <v>#VALUE!</v>
      </c>
      <c r="M217" s="30" t="e">
        <f t="shared" si="91"/>
        <v>#VALUE!</v>
      </c>
      <c r="N217" s="30" t="e">
        <f t="shared" si="91"/>
        <v>#VALUE!</v>
      </c>
      <c r="O217" s="30" t="e">
        <f t="shared" si="91"/>
        <v>#VALUE!</v>
      </c>
      <c r="P217" s="30" t="e">
        <f t="shared" si="91"/>
        <v>#VALUE!</v>
      </c>
      <c r="Q217" s="30" t="e">
        <f t="shared" si="91"/>
        <v>#VALUE!</v>
      </c>
      <c r="R217" s="30" t="e">
        <f t="shared" si="91"/>
        <v>#VALUE!</v>
      </c>
      <c r="S217" s="30" t="e">
        <f t="shared" si="91"/>
        <v>#VALUE!</v>
      </c>
      <c r="T217" s="30" t="e">
        <f t="shared" si="91"/>
        <v>#VALUE!</v>
      </c>
      <c r="U217" s="30" t="e">
        <f t="shared" si="91"/>
        <v>#VALUE!</v>
      </c>
      <c r="V217" s="30" t="e">
        <f t="shared" si="91"/>
        <v>#VALUE!</v>
      </c>
      <c r="W217" s="30" t="e">
        <f t="shared" si="91"/>
        <v>#VALUE!</v>
      </c>
      <c r="X217" s="30" t="e">
        <f t="shared" si="91"/>
        <v>#VALUE!</v>
      </c>
      <c r="Y217" s="30" t="e">
        <f t="shared" si="91"/>
        <v>#VALUE!</v>
      </c>
      <c r="Z217" s="30" t="e">
        <f t="shared" si="91"/>
        <v>#VALUE!</v>
      </c>
      <c r="AA217" s="30" t="e">
        <f t="shared" si="91"/>
        <v>#VALUE!</v>
      </c>
      <c r="AB217" s="30" t="e">
        <f t="shared" si="91"/>
        <v>#VALUE!</v>
      </c>
      <c r="AC217" s="30" t="e">
        <f t="shared" si="91"/>
        <v>#VALUE!</v>
      </c>
      <c r="AD217" s="30" t="e">
        <f t="shared" si="91"/>
        <v>#VALUE!</v>
      </c>
      <c r="AE217" s="30" t="e">
        <f t="shared" si="91"/>
        <v>#VALUE!</v>
      </c>
      <c r="AF217" s="30" t="e">
        <f t="shared" si="91"/>
        <v>#VALUE!</v>
      </c>
      <c r="AG217" s="30" t="e">
        <f t="shared" si="91"/>
        <v>#VALUE!</v>
      </c>
      <c r="AH217" s="52"/>
      <c r="AI217" s="53"/>
    </row>
    <row r="218" spans="2:38" x14ac:dyDescent="0.2">
      <c r="B218" s="54" t="s">
        <v>17</v>
      </c>
      <c r="C218" s="55" t="e">
        <f>IF(EDATE(C201,1)&gt;$G$5,"",EDATE(C201,1))</f>
        <v>#VALUE!</v>
      </c>
      <c r="D218" s="30" t="e">
        <f t="shared" ref="D218:AG218" si="92">IF(D217&gt;$G$5,"",IF(C218=EOMONTH(DATE($C215,$D215,1),0),"",IF(C218="","",C218+1)))</f>
        <v>#VALUE!</v>
      </c>
      <c r="E218" s="30" t="e">
        <f t="shared" si="92"/>
        <v>#VALUE!</v>
      </c>
      <c r="F218" s="30" t="e">
        <f t="shared" si="92"/>
        <v>#VALUE!</v>
      </c>
      <c r="G218" s="30" t="e">
        <f t="shared" si="92"/>
        <v>#VALUE!</v>
      </c>
      <c r="H218" s="30" t="e">
        <f t="shared" si="92"/>
        <v>#VALUE!</v>
      </c>
      <c r="I218" s="30" t="e">
        <f t="shared" si="92"/>
        <v>#VALUE!</v>
      </c>
      <c r="J218" s="30" t="e">
        <f t="shared" si="92"/>
        <v>#VALUE!</v>
      </c>
      <c r="K218" s="30" t="e">
        <f t="shared" si="92"/>
        <v>#VALUE!</v>
      </c>
      <c r="L218" s="30" t="e">
        <f t="shared" si="92"/>
        <v>#VALUE!</v>
      </c>
      <c r="M218" s="30" t="e">
        <f t="shared" si="92"/>
        <v>#VALUE!</v>
      </c>
      <c r="N218" s="30" t="e">
        <f t="shared" si="92"/>
        <v>#VALUE!</v>
      </c>
      <c r="O218" s="30" t="e">
        <f t="shared" si="92"/>
        <v>#VALUE!</v>
      </c>
      <c r="P218" s="30" t="e">
        <f t="shared" si="92"/>
        <v>#VALUE!</v>
      </c>
      <c r="Q218" s="30" t="e">
        <f t="shared" si="92"/>
        <v>#VALUE!</v>
      </c>
      <c r="R218" s="30" t="e">
        <f t="shared" si="92"/>
        <v>#VALUE!</v>
      </c>
      <c r="S218" s="30" t="e">
        <f t="shared" si="92"/>
        <v>#VALUE!</v>
      </c>
      <c r="T218" s="30" t="e">
        <f t="shared" si="92"/>
        <v>#VALUE!</v>
      </c>
      <c r="U218" s="30" t="e">
        <f t="shared" si="92"/>
        <v>#VALUE!</v>
      </c>
      <c r="V218" s="30" t="e">
        <f t="shared" si="92"/>
        <v>#VALUE!</v>
      </c>
      <c r="W218" s="30" t="e">
        <f t="shared" si="92"/>
        <v>#VALUE!</v>
      </c>
      <c r="X218" s="30" t="e">
        <f t="shared" si="92"/>
        <v>#VALUE!</v>
      </c>
      <c r="Y218" s="30" t="e">
        <f t="shared" si="92"/>
        <v>#VALUE!</v>
      </c>
      <c r="Z218" s="30" t="e">
        <f t="shared" si="92"/>
        <v>#VALUE!</v>
      </c>
      <c r="AA218" s="30" t="e">
        <f t="shared" si="92"/>
        <v>#VALUE!</v>
      </c>
      <c r="AB218" s="30" t="e">
        <f t="shared" si="92"/>
        <v>#VALUE!</v>
      </c>
      <c r="AC218" s="30" t="e">
        <f t="shared" si="92"/>
        <v>#VALUE!</v>
      </c>
      <c r="AD218" s="30" t="e">
        <f t="shared" si="92"/>
        <v>#VALUE!</v>
      </c>
      <c r="AE218" s="30" t="e">
        <f t="shared" si="92"/>
        <v>#VALUE!</v>
      </c>
      <c r="AF218" s="30" t="e">
        <f t="shared" si="92"/>
        <v>#VALUE!</v>
      </c>
      <c r="AG218" s="30" t="e">
        <f t="shared" si="92"/>
        <v>#VALUE!</v>
      </c>
      <c r="AH218" s="31" t="s">
        <v>18</v>
      </c>
      <c r="AI218" s="32">
        <f>+COUNTIFS(C219:AG219,"土",C220:AG220,"")+COUNTIFS(C219:AG219,"日",C220:AG220,"")</f>
        <v>0</v>
      </c>
    </row>
    <row r="219" spans="2:38" s="34" customFormat="1" x14ac:dyDescent="0.2">
      <c r="B219" s="56" t="s">
        <v>19</v>
      </c>
      <c r="C219" s="33" t="str">
        <f t="shared" ref="C219:AG219" si="93">IFERROR(TEXT(WEEKDAY(+C218),"aaa"),"")</f>
        <v/>
      </c>
      <c r="D219" s="33" t="str">
        <f t="shared" si="93"/>
        <v/>
      </c>
      <c r="E219" s="33" t="str">
        <f t="shared" si="93"/>
        <v/>
      </c>
      <c r="F219" s="33" t="str">
        <f t="shared" si="93"/>
        <v/>
      </c>
      <c r="G219" s="33" t="str">
        <f t="shared" si="93"/>
        <v/>
      </c>
      <c r="H219" s="33" t="str">
        <f t="shared" si="93"/>
        <v/>
      </c>
      <c r="I219" s="33" t="str">
        <f t="shared" si="93"/>
        <v/>
      </c>
      <c r="J219" s="33" t="str">
        <f t="shared" si="93"/>
        <v/>
      </c>
      <c r="K219" s="33" t="str">
        <f t="shared" si="93"/>
        <v/>
      </c>
      <c r="L219" s="33" t="str">
        <f t="shared" si="93"/>
        <v/>
      </c>
      <c r="M219" s="33" t="str">
        <f t="shared" si="93"/>
        <v/>
      </c>
      <c r="N219" s="33" t="str">
        <f t="shared" si="93"/>
        <v/>
      </c>
      <c r="O219" s="33" t="str">
        <f t="shared" si="93"/>
        <v/>
      </c>
      <c r="P219" s="33" t="str">
        <f t="shared" si="93"/>
        <v/>
      </c>
      <c r="Q219" s="33" t="str">
        <f t="shared" si="93"/>
        <v/>
      </c>
      <c r="R219" s="33" t="str">
        <f t="shared" si="93"/>
        <v/>
      </c>
      <c r="S219" s="33" t="str">
        <f t="shared" si="93"/>
        <v/>
      </c>
      <c r="T219" s="33" t="str">
        <f t="shared" si="93"/>
        <v/>
      </c>
      <c r="U219" s="33" t="str">
        <f t="shared" si="93"/>
        <v/>
      </c>
      <c r="V219" s="33" t="str">
        <f t="shared" si="93"/>
        <v/>
      </c>
      <c r="W219" s="33" t="str">
        <f t="shared" si="93"/>
        <v/>
      </c>
      <c r="X219" s="33" t="str">
        <f t="shared" si="93"/>
        <v/>
      </c>
      <c r="Y219" s="33" t="str">
        <f t="shared" si="93"/>
        <v/>
      </c>
      <c r="Z219" s="33" t="str">
        <f t="shared" si="93"/>
        <v/>
      </c>
      <c r="AA219" s="33" t="str">
        <f t="shared" si="93"/>
        <v/>
      </c>
      <c r="AB219" s="33" t="str">
        <f t="shared" si="93"/>
        <v/>
      </c>
      <c r="AC219" s="33" t="str">
        <f t="shared" si="93"/>
        <v/>
      </c>
      <c r="AD219" s="33" t="str">
        <f t="shared" si="93"/>
        <v/>
      </c>
      <c r="AE219" s="33" t="str">
        <f t="shared" si="93"/>
        <v/>
      </c>
      <c r="AF219" s="33" t="str">
        <f t="shared" si="93"/>
        <v/>
      </c>
      <c r="AG219" s="33" t="str">
        <f t="shared" si="93"/>
        <v/>
      </c>
      <c r="AH219" s="31" t="s">
        <v>20</v>
      </c>
      <c r="AI219" s="32">
        <f>+COUNTIF(C220:AG220,"夏休")+COUNTIF(C220:AG220,"冬休")+COUNTIF(C220:AG220,"中止")</f>
        <v>0</v>
      </c>
      <c r="AL219" s="57"/>
    </row>
    <row r="220" spans="2:38" s="34" customFormat="1" ht="13.5" customHeight="1" x14ac:dyDescent="0.2">
      <c r="B220" s="84" t="s">
        <v>20</v>
      </c>
      <c r="C220" s="85"/>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7"/>
      <c r="AH220" s="35" t="s">
        <v>1</v>
      </c>
      <c r="AI220" s="36">
        <f>COUNT(C218:AG218)-AI219</f>
        <v>0</v>
      </c>
      <c r="AL220" s="57"/>
    </row>
    <row r="221" spans="2:38" s="34" customFormat="1" ht="13.5" customHeight="1" x14ac:dyDescent="0.2">
      <c r="B221" s="84"/>
      <c r="C221" s="85"/>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7"/>
      <c r="AH221" s="35" t="s">
        <v>21</v>
      </c>
      <c r="AI221" s="36">
        <f>+COUNTIF(C222:AG223,"休")</f>
        <v>0</v>
      </c>
      <c r="AJ221" s="37" t="e">
        <f>IF(AI222&gt;0.285,"",IF(AI221&lt;AI218,"←計画日数が足りません",""))</f>
        <v>#DIV/0!</v>
      </c>
      <c r="AL221" s="57"/>
    </row>
    <row r="222" spans="2:38" s="34" customFormat="1" ht="13.5" customHeight="1" x14ac:dyDescent="0.2">
      <c r="B222" s="88" t="s">
        <v>7</v>
      </c>
      <c r="C222" s="89"/>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1"/>
      <c r="AH222" s="35" t="s">
        <v>22</v>
      </c>
      <c r="AI222" s="38" t="e">
        <f>+AI221/AI220</f>
        <v>#DIV/0!</v>
      </c>
      <c r="AL222" s="57"/>
    </row>
    <row r="223" spans="2:38" s="34" customFormat="1" x14ac:dyDescent="0.2">
      <c r="B223" s="88"/>
      <c r="C223" s="89"/>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1"/>
      <c r="AH223" s="35" t="s">
        <v>2</v>
      </c>
      <c r="AI223" s="36">
        <f>+COUNTA(C224:AG225)</f>
        <v>0</v>
      </c>
      <c r="AL223" s="57"/>
    </row>
    <row r="224" spans="2:38" s="34" customFormat="1" x14ac:dyDescent="0.2">
      <c r="B224" s="92" t="s">
        <v>11</v>
      </c>
      <c r="C224" s="93"/>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c r="AB224" s="94"/>
      <c r="AC224" s="94"/>
      <c r="AD224" s="94"/>
      <c r="AE224" s="94"/>
      <c r="AF224" s="94"/>
      <c r="AG224" s="95"/>
      <c r="AH224" s="39" t="s">
        <v>23</v>
      </c>
      <c r="AI224" s="40" t="e">
        <f>+AI223/AI220</f>
        <v>#DIV/0!</v>
      </c>
      <c r="AL224" s="22">
        <f>+COUNTIF(C222:AG223,"休")</f>
        <v>0</v>
      </c>
    </row>
    <row r="225" spans="2:38" s="34" customFormat="1" x14ac:dyDescent="0.2">
      <c r="B225" s="92"/>
      <c r="C225" s="93"/>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A225" s="94"/>
      <c r="AB225" s="94"/>
      <c r="AC225" s="94"/>
      <c r="AD225" s="94"/>
      <c r="AE225" s="94"/>
      <c r="AF225" s="94"/>
      <c r="AG225" s="95"/>
      <c r="AH225" s="41" t="s">
        <v>24</v>
      </c>
      <c r="AI225" s="42" t="str">
        <f>IF(7&gt;AI220,"対象外",IF(AI223&gt;=AI218,"OK","NG"))</f>
        <v>対象外</v>
      </c>
      <c r="AJ225" s="37" t="str">
        <f>IF(AI225="対象外","←７日間に満たない期間は達成判定の対象外",IF(AI225="NG","←月単位未達成","←月単位達成"))</f>
        <v>←７日間に満たない期間は達成判定の対象外</v>
      </c>
      <c r="AL225" s="43" t="str">
        <f>IF(7&gt;AI220,"対象外",IF(AL224&gt;=AI218,"OK","NG"))</f>
        <v>対象外</v>
      </c>
    </row>
    <row r="226" spans="2:38" hidden="1" x14ac:dyDescent="0.2">
      <c r="B226" s="44" t="s">
        <v>25</v>
      </c>
      <c r="C226" s="45" t="e">
        <f t="shared" ref="C226:AG226" si="94">IF(AND(DAY(C218)&gt;=22,DAY(C218)&lt;=28,C219="土"),1,0)</f>
        <v>#VALUE!</v>
      </c>
      <c r="D226" s="45" t="e">
        <f t="shared" si="94"/>
        <v>#VALUE!</v>
      </c>
      <c r="E226" s="45" t="e">
        <f t="shared" si="94"/>
        <v>#VALUE!</v>
      </c>
      <c r="F226" s="45" t="e">
        <f t="shared" si="94"/>
        <v>#VALUE!</v>
      </c>
      <c r="G226" s="45" t="e">
        <f t="shared" si="94"/>
        <v>#VALUE!</v>
      </c>
      <c r="H226" s="45" t="e">
        <f t="shared" si="94"/>
        <v>#VALUE!</v>
      </c>
      <c r="I226" s="45" t="e">
        <f t="shared" si="94"/>
        <v>#VALUE!</v>
      </c>
      <c r="J226" s="45" t="e">
        <f t="shared" si="94"/>
        <v>#VALUE!</v>
      </c>
      <c r="K226" s="45" t="e">
        <f t="shared" si="94"/>
        <v>#VALUE!</v>
      </c>
      <c r="L226" s="45" t="e">
        <f t="shared" si="94"/>
        <v>#VALUE!</v>
      </c>
      <c r="M226" s="45" t="e">
        <f t="shared" si="94"/>
        <v>#VALUE!</v>
      </c>
      <c r="N226" s="45" t="e">
        <f t="shared" si="94"/>
        <v>#VALUE!</v>
      </c>
      <c r="O226" s="45" t="e">
        <f t="shared" si="94"/>
        <v>#VALUE!</v>
      </c>
      <c r="P226" s="45" t="e">
        <f t="shared" si="94"/>
        <v>#VALUE!</v>
      </c>
      <c r="Q226" s="45" t="e">
        <f t="shared" si="94"/>
        <v>#VALUE!</v>
      </c>
      <c r="R226" s="45" t="e">
        <f t="shared" si="94"/>
        <v>#VALUE!</v>
      </c>
      <c r="S226" s="45" t="e">
        <f t="shared" si="94"/>
        <v>#VALUE!</v>
      </c>
      <c r="T226" s="45" t="e">
        <f t="shared" si="94"/>
        <v>#VALUE!</v>
      </c>
      <c r="U226" s="45" t="e">
        <f t="shared" si="94"/>
        <v>#VALUE!</v>
      </c>
      <c r="V226" s="45" t="e">
        <f t="shared" si="94"/>
        <v>#VALUE!</v>
      </c>
      <c r="W226" s="45" t="e">
        <f t="shared" si="94"/>
        <v>#VALUE!</v>
      </c>
      <c r="X226" s="45" t="e">
        <f t="shared" si="94"/>
        <v>#VALUE!</v>
      </c>
      <c r="Y226" s="45" t="e">
        <f t="shared" si="94"/>
        <v>#VALUE!</v>
      </c>
      <c r="Z226" s="45" t="e">
        <f t="shared" si="94"/>
        <v>#VALUE!</v>
      </c>
      <c r="AA226" s="45" t="e">
        <f t="shared" si="94"/>
        <v>#VALUE!</v>
      </c>
      <c r="AB226" s="45" t="e">
        <f t="shared" si="94"/>
        <v>#VALUE!</v>
      </c>
      <c r="AC226" s="45" t="e">
        <f t="shared" si="94"/>
        <v>#VALUE!</v>
      </c>
      <c r="AD226" s="45" t="e">
        <f t="shared" si="94"/>
        <v>#VALUE!</v>
      </c>
      <c r="AE226" s="45" t="e">
        <f t="shared" si="94"/>
        <v>#VALUE!</v>
      </c>
      <c r="AF226" s="45" t="e">
        <f t="shared" si="94"/>
        <v>#VALUE!</v>
      </c>
      <c r="AG226" s="45" t="e">
        <f t="shared" si="94"/>
        <v>#VALUE!</v>
      </c>
      <c r="AH226" s="46" t="s">
        <v>26</v>
      </c>
      <c r="AI226" s="47">
        <f>_xlfn.AGGREGATE(9,6,C226:AG226)</f>
        <v>0</v>
      </c>
      <c r="AJ226" s="37"/>
    </row>
    <row r="227" spans="2:38" hidden="1" x14ac:dyDescent="0.2">
      <c r="B227" s="44" t="s">
        <v>27</v>
      </c>
      <c r="C227" s="48" t="e">
        <f t="shared" ref="C227:AG227" si="95">IF(AND(DAY(C218)&gt;=22,DAY(C218)&lt;=28,C219="土",OR(C224="休",C224="雨")),1,0)</f>
        <v>#VALUE!</v>
      </c>
      <c r="D227" s="48" t="e">
        <f t="shared" si="95"/>
        <v>#VALUE!</v>
      </c>
      <c r="E227" s="48" t="e">
        <f t="shared" si="95"/>
        <v>#VALUE!</v>
      </c>
      <c r="F227" s="48" t="e">
        <f t="shared" si="95"/>
        <v>#VALUE!</v>
      </c>
      <c r="G227" s="48" t="e">
        <f t="shared" si="95"/>
        <v>#VALUE!</v>
      </c>
      <c r="H227" s="48" t="e">
        <f t="shared" si="95"/>
        <v>#VALUE!</v>
      </c>
      <c r="I227" s="48" t="e">
        <f t="shared" si="95"/>
        <v>#VALUE!</v>
      </c>
      <c r="J227" s="48" t="e">
        <f t="shared" si="95"/>
        <v>#VALUE!</v>
      </c>
      <c r="K227" s="48" t="e">
        <f t="shared" si="95"/>
        <v>#VALUE!</v>
      </c>
      <c r="L227" s="48" t="e">
        <f t="shared" si="95"/>
        <v>#VALUE!</v>
      </c>
      <c r="M227" s="48" t="e">
        <f t="shared" si="95"/>
        <v>#VALUE!</v>
      </c>
      <c r="N227" s="48" t="e">
        <f t="shared" si="95"/>
        <v>#VALUE!</v>
      </c>
      <c r="O227" s="48" t="e">
        <f t="shared" si="95"/>
        <v>#VALUE!</v>
      </c>
      <c r="P227" s="48" t="e">
        <f t="shared" si="95"/>
        <v>#VALUE!</v>
      </c>
      <c r="Q227" s="48" t="e">
        <f t="shared" si="95"/>
        <v>#VALUE!</v>
      </c>
      <c r="R227" s="48" t="e">
        <f t="shared" si="95"/>
        <v>#VALUE!</v>
      </c>
      <c r="S227" s="48" t="e">
        <f t="shared" si="95"/>
        <v>#VALUE!</v>
      </c>
      <c r="T227" s="48" t="e">
        <f t="shared" si="95"/>
        <v>#VALUE!</v>
      </c>
      <c r="U227" s="48" t="e">
        <f t="shared" si="95"/>
        <v>#VALUE!</v>
      </c>
      <c r="V227" s="48" t="e">
        <f t="shared" si="95"/>
        <v>#VALUE!</v>
      </c>
      <c r="W227" s="48" t="e">
        <f t="shared" si="95"/>
        <v>#VALUE!</v>
      </c>
      <c r="X227" s="48" t="e">
        <f t="shared" si="95"/>
        <v>#VALUE!</v>
      </c>
      <c r="Y227" s="48" t="e">
        <f t="shared" si="95"/>
        <v>#VALUE!</v>
      </c>
      <c r="Z227" s="48" t="e">
        <f t="shared" si="95"/>
        <v>#VALUE!</v>
      </c>
      <c r="AA227" s="48" t="e">
        <f t="shared" si="95"/>
        <v>#VALUE!</v>
      </c>
      <c r="AB227" s="48" t="e">
        <f t="shared" si="95"/>
        <v>#VALUE!</v>
      </c>
      <c r="AC227" s="48" t="e">
        <f t="shared" si="95"/>
        <v>#VALUE!</v>
      </c>
      <c r="AD227" s="48" t="e">
        <f t="shared" si="95"/>
        <v>#VALUE!</v>
      </c>
      <c r="AE227" s="48" t="e">
        <f t="shared" si="95"/>
        <v>#VALUE!</v>
      </c>
      <c r="AF227" s="48" t="e">
        <f t="shared" si="95"/>
        <v>#VALUE!</v>
      </c>
      <c r="AG227" s="48" t="e">
        <f t="shared" si="95"/>
        <v>#VALUE!</v>
      </c>
      <c r="AH227" s="49" t="s">
        <v>28</v>
      </c>
      <c r="AI227" s="47">
        <f>_xlfn.AGGREGATE(9,6,C227:AG227)</f>
        <v>0</v>
      </c>
      <c r="AJ227" s="37"/>
    </row>
    <row r="228" spans="2:38" hidden="1" x14ac:dyDescent="0.2">
      <c r="B228" s="44" t="s">
        <v>29</v>
      </c>
      <c r="C228" s="45" t="e">
        <f t="shared" ref="C228:AG228" si="96">IF(AND(DAY(C218)&gt;=8,DAY(C218)&lt;=14,C219="土"),1,0)</f>
        <v>#VALUE!</v>
      </c>
      <c r="D228" s="45" t="e">
        <f t="shared" si="96"/>
        <v>#VALUE!</v>
      </c>
      <c r="E228" s="45" t="e">
        <f t="shared" si="96"/>
        <v>#VALUE!</v>
      </c>
      <c r="F228" s="45" t="e">
        <f t="shared" si="96"/>
        <v>#VALUE!</v>
      </c>
      <c r="G228" s="45" t="e">
        <f t="shared" si="96"/>
        <v>#VALUE!</v>
      </c>
      <c r="H228" s="45" t="e">
        <f t="shared" si="96"/>
        <v>#VALUE!</v>
      </c>
      <c r="I228" s="45" t="e">
        <f t="shared" si="96"/>
        <v>#VALUE!</v>
      </c>
      <c r="J228" s="45" t="e">
        <f t="shared" si="96"/>
        <v>#VALUE!</v>
      </c>
      <c r="K228" s="45" t="e">
        <f t="shared" si="96"/>
        <v>#VALUE!</v>
      </c>
      <c r="L228" s="45" t="e">
        <f t="shared" si="96"/>
        <v>#VALUE!</v>
      </c>
      <c r="M228" s="45" t="e">
        <f t="shared" si="96"/>
        <v>#VALUE!</v>
      </c>
      <c r="N228" s="45" t="e">
        <f t="shared" si="96"/>
        <v>#VALUE!</v>
      </c>
      <c r="O228" s="45" t="e">
        <f t="shared" si="96"/>
        <v>#VALUE!</v>
      </c>
      <c r="P228" s="45" t="e">
        <f t="shared" si="96"/>
        <v>#VALUE!</v>
      </c>
      <c r="Q228" s="45" t="e">
        <f t="shared" si="96"/>
        <v>#VALUE!</v>
      </c>
      <c r="R228" s="45" t="e">
        <f t="shared" si="96"/>
        <v>#VALUE!</v>
      </c>
      <c r="S228" s="45" t="e">
        <f t="shared" si="96"/>
        <v>#VALUE!</v>
      </c>
      <c r="T228" s="45" t="e">
        <f t="shared" si="96"/>
        <v>#VALUE!</v>
      </c>
      <c r="U228" s="45" t="e">
        <f t="shared" si="96"/>
        <v>#VALUE!</v>
      </c>
      <c r="V228" s="45" t="e">
        <f t="shared" si="96"/>
        <v>#VALUE!</v>
      </c>
      <c r="W228" s="45" t="e">
        <f t="shared" si="96"/>
        <v>#VALUE!</v>
      </c>
      <c r="X228" s="45" t="e">
        <f t="shared" si="96"/>
        <v>#VALUE!</v>
      </c>
      <c r="Y228" s="45" t="e">
        <f t="shared" si="96"/>
        <v>#VALUE!</v>
      </c>
      <c r="Z228" s="45" t="e">
        <f t="shared" si="96"/>
        <v>#VALUE!</v>
      </c>
      <c r="AA228" s="45" t="e">
        <f t="shared" si="96"/>
        <v>#VALUE!</v>
      </c>
      <c r="AB228" s="45" t="e">
        <f t="shared" si="96"/>
        <v>#VALUE!</v>
      </c>
      <c r="AC228" s="45" t="e">
        <f t="shared" si="96"/>
        <v>#VALUE!</v>
      </c>
      <c r="AD228" s="45" t="e">
        <f t="shared" si="96"/>
        <v>#VALUE!</v>
      </c>
      <c r="AE228" s="45" t="e">
        <f t="shared" si="96"/>
        <v>#VALUE!</v>
      </c>
      <c r="AF228" s="45" t="e">
        <f t="shared" si="96"/>
        <v>#VALUE!</v>
      </c>
      <c r="AG228" s="45" t="e">
        <f t="shared" si="96"/>
        <v>#VALUE!</v>
      </c>
      <c r="AH228" s="46" t="s">
        <v>26</v>
      </c>
      <c r="AI228" s="47">
        <f>_xlfn.AGGREGATE(9,6,C228:AG228)</f>
        <v>0</v>
      </c>
      <c r="AJ228" s="37"/>
    </row>
    <row r="229" spans="2:38" hidden="1" x14ac:dyDescent="0.2">
      <c r="B229" s="44" t="s">
        <v>30</v>
      </c>
      <c r="C229" s="48" t="e">
        <f t="shared" ref="C229:AG229" si="97">IF(AND(DAY(C218)&gt;=8,DAY(C218)&lt;=14,C219="土",OR(C224="休",C224="雨")),1,0)</f>
        <v>#VALUE!</v>
      </c>
      <c r="D229" s="48" t="e">
        <f t="shared" si="97"/>
        <v>#VALUE!</v>
      </c>
      <c r="E229" s="48" t="e">
        <f t="shared" si="97"/>
        <v>#VALUE!</v>
      </c>
      <c r="F229" s="48" t="e">
        <f t="shared" si="97"/>
        <v>#VALUE!</v>
      </c>
      <c r="G229" s="48" t="e">
        <f t="shared" si="97"/>
        <v>#VALUE!</v>
      </c>
      <c r="H229" s="48" t="e">
        <f t="shared" si="97"/>
        <v>#VALUE!</v>
      </c>
      <c r="I229" s="48" t="e">
        <f t="shared" si="97"/>
        <v>#VALUE!</v>
      </c>
      <c r="J229" s="48" t="e">
        <f t="shared" si="97"/>
        <v>#VALUE!</v>
      </c>
      <c r="K229" s="48" t="e">
        <f t="shared" si="97"/>
        <v>#VALUE!</v>
      </c>
      <c r="L229" s="48" t="e">
        <f t="shared" si="97"/>
        <v>#VALUE!</v>
      </c>
      <c r="M229" s="48" t="e">
        <f t="shared" si="97"/>
        <v>#VALUE!</v>
      </c>
      <c r="N229" s="48" t="e">
        <f t="shared" si="97"/>
        <v>#VALUE!</v>
      </c>
      <c r="O229" s="48" t="e">
        <f t="shared" si="97"/>
        <v>#VALUE!</v>
      </c>
      <c r="P229" s="48" t="e">
        <f t="shared" si="97"/>
        <v>#VALUE!</v>
      </c>
      <c r="Q229" s="48" t="e">
        <f t="shared" si="97"/>
        <v>#VALUE!</v>
      </c>
      <c r="R229" s="48" t="e">
        <f t="shared" si="97"/>
        <v>#VALUE!</v>
      </c>
      <c r="S229" s="48" t="e">
        <f t="shared" si="97"/>
        <v>#VALUE!</v>
      </c>
      <c r="T229" s="48" t="e">
        <f t="shared" si="97"/>
        <v>#VALUE!</v>
      </c>
      <c r="U229" s="48" t="e">
        <f t="shared" si="97"/>
        <v>#VALUE!</v>
      </c>
      <c r="V229" s="48" t="e">
        <f t="shared" si="97"/>
        <v>#VALUE!</v>
      </c>
      <c r="W229" s="48" t="e">
        <f t="shared" si="97"/>
        <v>#VALUE!</v>
      </c>
      <c r="X229" s="48" t="e">
        <f t="shared" si="97"/>
        <v>#VALUE!</v>
      </c>
      <c r="Y229" s="48" t="e">
        <f t="shared" si="97"/>
        <v>#VALUE!</v>
      </c>
      <c r="Z229" s="48" t="e">
        <f t="shared" si="97"/>
        <v>#VALUE!</v>
      </c>
      <c r="AA229" s="48" t="e">
        <f t="shared" si="97"/>
        <v>#VALUE!</v>
      </c>
      <c r="AB229" s="48" t="e">
        <f t="shared" si="97"/>
        <v>#VALUE!</v>
      </c>
      <c r="AC229" s="48" t="e">
        <f t="shared" si="97"/>
        <v>#VALUE!</v>
      </c>
      <c r="AD229" s="48" t="e">
        <f t="shared" si="97"/>
        <v>#VALUE!</v>
      </c>
      <c r="AE229" s="48" t="e">
        <f t="shared" si="97"/>
        <v>#VALUE!</v>
      </c>
      <c r="AF229" s="48" t="e">
        <f t="shared" si="97"/>
        <v>#VALUE!</v>
      </c>
      <c r="AG229" s="48" t="e">
        <f t="shared" si="97"/>
        <v>#VALUE!</v>
      </c>
      <c r="AH229" s="49" t="s">
        <v>28</v>
      </c>
      <c r="AI229" s="47">
        <f>_xlfn.AGGREGATE(9,6,C229:AG229)</f>
        <v>0</v>
      </c>
      <c r="AJ229" s="37"/>
    </row>
    <row r="230" spans="2:38" s="34" customFormat="1" x14ac:dyDescent="0.2">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I230" s="58"/>
      <c r="AL230" s="57"/>
    </row>
    <row r="231" spans="2:38" hidden="1" x14ac:dyDescent="0.2">
      <c r="C231" s="2" t="e">
        <f>YEAR(C234)</f>
        <v>#VALUE!</v>
      </c>
      <c r="D231" s="2" t="e">
        <f>MONTH(C234)</f>
        <v>#VALUE!</v>
      </c>
    </row>
    <row r="232" spans="2:38" x14ac:dyDescent="0.2">
      <c r="B232" s="7" t="s">
        <v>16</v>
      </c>
      <c r="C232" s="96" t="e">
        <f>C234</f>
        <v>#VALUE!</v>
      </c>
      <c r="D232" s="96"/>
      <c r="E232" s="96"/>
      <c r="F232" s="96"/>
      <c r="G232" s="96"/>
      <c r="H232" s="96"/>
      <c r="I232" s="96"/>
      <c r="J232" s="96"/>
      <c r="K232" s="96"/>
      <c r="L232" s="96"/>
      <c r="M232" s="96"/>
      <c r="N232" s="96"/>
      <c r="O232" s="96"/>
      <c r="P232" s="96"/>
      <c r="Q232" s="96"/>
      <c r="R232" s="96"/>
      <c r="S232" s="96"/>
      <c r="T232" s="96"/>
      <c r="U232" s="96"/>
      <c r="V232" s="96"/>
      <c r="W232" s="96"/>
      <c r="X232" s="96"/>
      <c r="Y232" s="96"/>
      <c r="Z232" s="96"/>
      <c r="AA232" s="96"/>
      <c r="AB232" s="96"/>
      <c r="AC232" s="96"/>
      <c r="AD232" s="96"/>
      <c r="AE232" s="96"/>
      <c r="AF232" s="96"/>
      <c r="AG232" s="96"/>
      <c r="AH232" s="96"/>
      <c r="AI232" s="96"/>
    </row>
    <row r="233" spans="2:38" hidden="1" x14ac:dyDescent="0.2">
      <c r="B233" s="51"/>
      <c r="C233" s="30" t="e">
        <f>DATE($C231,$D231,1)</f>
        <v>#VALUE!</v>
      </c>
      <c r="D233" s="30" t="e">
        <f t="shared" ref="D233:AG233" si="98">C233+1</f>
        <v>#VALUE!</v>
      </c>
      <c r="E233" s="30" t="e">
        <f t="shared" si="98"/>
        <v>#VALUE!</v>
      </c>
      <c r="F233" s="30" t="e">
        <f t="shared" si="98"/>
        <v>#VALUE!</v>
      </c>
      <c r="G233" s="30" t="e">
        <f t="shared" si="98"/>
        <v>#VALUE!</v>
      </c>
      <c r="H233" s="30" t="e">
        <f t="shared" si="98"/>
        <v>#VALUE!</v>
      </c>
      <c r="I233" s="30" t="e">
        <f t="shared" si="98"/>
        <v>#VALUE!</v>
      </c>
      <c r="J233" s="30" t="e">
        <f t="shared" si="98"/>
        <v>#VALUE!</v>
      </c>
      <c r="K233" s="30" t="e">
        <f t="shared" si="98"/>
        <v>#VALUE!</v>
      </c>
      <c r="L233" s="30" t="e">
        <f t="shared" si="98"/>
        <v>#VALUE!</v>
      </c>
      <c r="M233" s="30" t="e">
        <f t="shared" si="98"/>
        <v>#VALUE!</v>
      </c>
      <c r="N233" s="30" t="e">
        <f t="shared" si="98"/>
        <v>#VALUE!</v>
      </c>
      <c r="O233" s="30" t="e">
        <f t="shared" si="98"/>
        <v>#VALUE!</v>
      </c>
      <c r="P233" s="30" t="e">
        <f t="shared" si="98"/>
        <v>#VALUE!</v>
      </c>
      <c r="Q233" s="30" t="e">
        <f t="shared" si="98"/>
        <v>#VALUE!</v>
      </c>
      <c r="R233" s="30" t="e">
        <f t="shared" si="98"/>
        <v>#VALUE!</v>
      </c>
      <c r="S233" s="30" t="e">
        <f t="shared" si="98"/>
        <v>#VALUE!</v>
      </c>
      <c r="T233" s="30" t="e">
        <f t="shared" si="98"/>
        <v>#VALUE!</v>
      </c>
      <c r="U233" s="30" t="e">
        <f t="shared" si="98"/>
        <v>#VALUE!</v>
      </c>
      <c r="V233" s="30" t="e">
        <f t="shared" si="98"/>
        <v>#VALUE!</v>
      </c>
      <c r="W233" s="30" t="e">
        <f t="shared" si="98"/>
        <v>#VALUE!</v>
      </c>
      <c r="X233" s="30" t="e">
        <f t="shared" si="98"/>
        <v>#VALUE!</v>
      </c>
      <c r="Y233" s="30" t="e">
        <f t="shared" si="98"/>
        <v>#VALUE!</v>
      </c>
      <c r="Z233" s="30" t="e">
        <f t="shared" si="98"/>
        <v>#VALUE!</v>
      </c>
      <c r="AA233" s="30" t="e">
        <f t="shared" si="98"/>
        <v>#VALUE!</v>
      </c>
      <c r="AB233" s="30" t="e">
        <f t="shared" si="98"/>
        <v>#VALUE!</v>
      </c>
      <c r="AC233" s="30" t="e">
        <f t="shared" si="98"/>
        <v>#VALUE!</v>
      </c>
      <c r="AD233" s="30" t="e">
        <f t="shared" si="98"/>
        <v>#VALUE!</v>
      </c>
      <c r="AE233" s="30" t="e">
        <f t="shared" si="98"/>
        <v>#VALUE!</v>
      </c>
      <c r="AF233" s="30" t="e">
        <f t="shared" si="98"/>
        <v>#VALUE!</v>
      </c>
      <c r="AG233" s="30" t="e">
        <f t="shared" si="98"/>
        <v>#VALUE!</v>
      </c>
      <c r="AH233" s="52"/>
      <c r="AI233" s="53"/>
    </row>
    <row r="234" spans="2:38" x14ac:dyDescent="0.2">
      <c r="B234" s="54" t="s">
        <v>17</v>
      </c>
      <c r="C234" s="55" t="e">
        <f>IF(EDATE(C217,1)&gt;$G$5,"",EDATE(C217,1))</f>
        <v>#VALUE!</v>
      </c>
      <c r="D234" s="30" t="e">
        <f t="shared" ref="D234:AG234" si="99">IF(D233&gt;$G$5,"",IF(C234=EOMONTH(DATE($C231,$D231,1),0),"",IF(C234="","",C234+1)))</f>
        <v>#VALUE!</v>
      </c>
      <c r="E234" s="30" t="e">
        <f t="shared" si="99"/>
        <v>#VALUE!</v>
      </c>
      <c r="F234" s="30" t="e">
        <f t="shared" si="99"/>
        <v>#VALUE!</v>
      </c>
      <c r="G234" s="30" t="e">
        <f t="shared" si="99"/>
        <v>#VALUE!</v>
      </c>
      <c r="H234" s="30" t="e">
        <f t="shared" si="99"/>
        <v>#VALUE!</v>
      </c>
      <c r="I234" s="30" t="e">
        <f t="shared" si="99"/>
        <v>#VALUE!</v>
      </c>
      <c r="J234" s="30" t="e">
        <f t="shared" si="99"/>
        <v>#VALUE!</v>
      </c>
      <c r="K234" s="30" t="e">
        <f t="shared" si="99"/>
        <v>#VALUE!</v>
      </c>
      <c r="L234" s="30" t="e">
        <f t="shared" si="99"/>
        <v>#VALUE!</v>
      </c>
      <c r="M234" s="30" t="e">
        <f t="shared" si="99"/>
        <v>#VALUE!</v>
      </c>
      <c r="N234" s="30" t="e">
        <f t="shared" si="99"/>
        <v>#VALUE!</v>
      </c>
      <c r="O234" s="30" t="e">
        <f t="shared" si="99"/>
        <v>#VALUE!</v>
      </c>
      <c r="P234" s="30" t="e">
        <f t="shared" si="99"/>
        <v>#VALUE!</v>
      </c>
      <c r="Q234" s="30" t="e">
        <f t="shared" si="99"/>
        <v>#VALUE!</v>
      </c>
      <c r="R234" s="30" t="e">
        <f t="shared" si="99"/>
        <v>#VALUE!</v>
      </c>
      <c r="S234" s="30" t="e">
        <f t="shared" si="99"/>
        <v>#VALUE!</v>
      </c>
      <c r="T234" s="30" t="e">
        <f t="shared" si="99"/>
        <v>#VALUE!</v>
      </c>
      <c r="U234" s="30" t="e">
        <f t="shared" si="99"/>
        <v>#VALUE!</v>
      </c>
      <c r="V234" s="30" t="e">
        <f t="shared" si="99"/>
        <v>#VALUE!</v>
      </c>
      <c r="W234" s="30" t="e">
        <f t="shared" si="99"/>
        <v>#VALUE!</v>
      </c>
      <c r="X234" s="30" t="e">
        <f t="shared" si="99"/>
        <v>#VALUE!</v>
      </c>
      <c r="Y234" s="30" t="e">
        <f t="shared" si="99"/>
        <v>#VALUE!</v>
      </c>
      <c r="Z234" s="30" t="e">
        <f t="shared" si="99"/>
        <v>#VALUE!</v>
      </c>
      <c r="AA234" s="30" t="e">
        <f t="shared" si="99"/>
        <v>#VALUE!</v>
      </c>
      <c r="AB234" s="30" t="e">
        <f t="shared" si="99"/>
        <v>#VALUE!</v>
      </c>
      <c r="AC234" s="30" t="e">
        <f t="shared" si="99"/>
        <v>#VALUE!</v>
      </c>
      <c r="AD234" s="30" t="e">
        <f t="shared" si="99"/>
        <v>#VALUE!</v>
      </c>
      <c r="AE234" s="30" t="e">
        <f t="shared" si="99"/>
        <v>#VALUE!</v>
      </c>
      <c r="AF234" s="30" t="e">
        <f t="shared" si="99"/>
        <v>#VALUE!</v>
      </c>
      <c r="AG234" s="30" t="e">
        <f t="shared" si="99"/>
        <v>#VALUE!</v>
      </c>
      <c r="AH234" s="31" t="s">
        <v>18</v>
      </c>
      <c r="AI234" s="32">
        <f>+COUNTIFS(C235:AG235,"土",C236:AG236,"")+COUNTIFS(C235:AG235,"日",C236:AG236,"")</f>
        <v>0</v>
      </c>
    </row>
    <row r="235" spans="2:38" s="34" customFormat="1" x14ac:dyDescent="0.2">
      <c r="B235" s="56" t="s">
        <v>19</v>
      </c>
      <c r="C235" s="33" t="str">
        <f t="shared" ref="C235:AG235" si="100">IFERROR(TEXT(WEEKDAY(+C234),"aaa"),"")</f>
        <v/>
      </c>
      <c r="D235" s="33" t="str">
        <f t="shared" si="100"/>
        <v/>
      </c>
      <c r="E235" s="33" t="str">
        <f t="shared" si="100"/>
        <v/>
      </c>
      <c r="F235" s="33" t="str">
        <f t="shared" si="100"/>
        <v/>
      </c>
      <c r="G235" s="33" t="str">
        <f t="shared" si="100"/>
        <v/>
      </c>
      <c r="H235" s="33" t="str">
        <f t="shared" si="100"/>
        <v/>
      </c>
      <c r="I235" s="33" t="str">
        <f t="shared" si="100"/>
        <v/>
      </c>
      <c r="J235" s="33" t="str">
        <f t="shared" si="100"/>
        <v/>
      </c>
      <c r="K235" s="33" t="str">
        <f t="shared" si="100"/>
        <v/>
      </c>
      <c r="L235" s="33" t="str">
        <f t="shared" si="100"/>
        <v/>
      </c>
      <c r="M235" s="33" t="str">
        <f t="shared" si="100"/>
        <v/>
      </c>
      <c r="N235" s="33" t="str">
        <f t="shared" si="100"/>
        <v/>
      </c>
      <c r="O235" s="33" t="str">
        <f t="shared" si="100"/>
        <v/>
      </c>
      <c r="P235" s="33" t="str">
        <f t="shared" si="100"/>
        <v/>
      </c>
      <c r="Q235" s="33" t="str">
        <f t="shared" si="100"/>
        <v/>
      </c>
      <c r="R235" s="33" t="str">
        <f t="shared" si="100"/>
        <v/>
      </c>
      <c r="S235" s="33" t="str">
        <f t="shared" si="100"/>
        <v/>
      </c>
      <c r="T235" s="33" t="str">
        <f t="shared" si="100"/>
        <v/>
      </c>
      <c r="U235" s="33" t="str">
        <f t="shared" si="100"/>
        <v/>
      </c>
      <c r="V235" s="33" t="str">
        <f t="shared" si="100"/>
        <v/>
      </c>
      <c r="W235" s="33" t="str">
        <f t="shared" si="100"/>
        <v/>
      </c>
      <c r="X235" s="33" t="str">
        <f t="shared" si="100"/>
        <v/>
      </c>
      <c r="Y235" s="33" t="str">
        <f t="shared" si="100"/>
        <v/>
      </c>
      <c r="Z235" s="33" t="str">
        <f t="shared" si="100"/>
        <v/>
      </c>
      <c r="AA235" s="33" t="str">
        <f t="shared" si="100"/>
        <v/>
      </c>
      <c r="AB235" s="33" t="str">
        <f t="shared" si="100"/>
        <v/>
      </c>
      <c r="AC235" s="33" t="str">
        <f t="shared" si="100"/>
        <v/>
      </c>
      <c r="AD235" s="33" t="str">
        <f t="shared" si="100"/>
        <v/>
      </c>
      <c r="AE235" s="33" t="str">
        <f t="shared" si="100"/>
        <v/>
      </c>
      <c r="AF235" s="33" t="str">
        <f t="shared" si="100"/>
        <v/>
      </c>
      <c r="AG235" s="33" t="str">
        <f t="shared" si="100"/>
        <v/>
      </c>
      <c r="AH235" s="31" t="s">
        <v>20</v>
      </c>
      <c r="AI235" s="32">
        <f>+COUNTIF(C236:AG236,"夏休")+COUNTIF(C236:AG236,"冬休")+COUNTIF(C236:AG236,"中止")</f>
        <v>0</v>
      </c>
      <c r="AL235" s="57"/>
    </row>
    <row r="236" spans="2:38" s="34" customFormat="1" ht="13.5" customHeight="1" x14ac:dyDescent="0.2">
      <c r="B236" s="84" t="s">
        <v>20</v>
      </c>
      <c r="C236" s="85"/>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7"/>
      <c r="AH236" s="35" t="s">
        <v>1</v>
      </c>
      <c r="AI236" s="36">
        <f>COUNT(C234:AG234)-AI235</f>
        <v>0</v>
      </c>
      <c r="AL236" s="57"/>
    </row>
    <row r="237" spans="2:38" s="34" customFormat="1" ht="13.5" customHeight="1" x14ac:dyDescent="0.2">
      <c r="B237" s="84"/>
      <c r="C237" s="85"/>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7"/>
      <c r="AH237" s="35" t="s">
        <v>21</v>
      </c>
      <c r="AI237" s="36">
        <f>+COUNTIF(C238:AG239,"休")</f>
        <v>0</v>
      </c>
      <c r="AJ237" s="37" t="e">
        <f>IF(AI238&gt;0.285,"",IF(AI237&lt;AI234,"←計画日数が足りません",""))</f>
        <v>#DIV/0!</v>
      </c>
      <c r="AL237" s="57"/>
    </row>
    <row r="238" spans="2:38" s="34" customFormat="1" ht="13.5" customHeight="1" x14ac:dyDescent="0.2">
      <c r="B238" s="88" t="s">
        <v>7</v>
      </c>
      <c r="C238" s="89"/>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c r="AG238" s="91"/>
      <c r="AH238" s="35" t="s">
        <v>22</v>
      </c>
      <c r="AI238" s="38" t="e">
        <f>+AI237/AI236</f>
        <v>#DIV/0!</v>
      </c>
      <c r="AL238" s="57"/>
    </row>
    <row r="239" spans="2:38" s="34" customFormat="1" x14ac:dyDescent="0.2">
      <c r="B239" s="88"/>
      <c r="C239" s="89"/>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1"/>
      <c r="AH239" s="35" t="s">
        <v>2</v>
      </c>
      <c r="AI239" s="36">
        <f>+COUNTA(C240:AG241)</f>
        <v>0</v>
      </c>
      <c r="AL239" s="57"/>
    </row>
    <row r="240" spans="2:38" s="34" customFormat="1" x14ac:dyDescent="0.2">
      <c r="B240" s="92" t="s">
        <v>11</v>
      </c>
      <c r="C240" s="93"/>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c r="AB240" s="94"/>
      <c r="AC240" s="94"/>
      <c r="AD240" s="94"/>
      <c r="AE240" s="94"/>
      <c r="AF240" s="94"/>
      <c r="AG240" s="95"/>
      <c r="AH240" s="39" t="s">
        <v>23</v>
      </c>
      <c r="AI240" s="40" t="e">
        <f>+AI239/AI236</f>
        <v>#DIV/0!</v>
      </c>
      <c r="AL240" s="22">
        <f>+COUNTIF(C238:AG239,"休")</f>
        <v>0</v>
      </c>
    </row>
    <row r="241" spans="2:38" s="34" customFormat="1" x14ac:dyDescent="0.2">
      <c r="B241" s="92"/>
      <c r="C241" s="93"/>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94"/>
      <c r="AC241" s="94"/>
      <c r="AD241" s="94"/>
      <c r="AE241" s="94"/>
      <c r="AF241" s="94"/>
      <c r="AG241" s="95"/>
      <c r="AH241" s="41" t="s">
        <v>24</v>
      </c>
      <c r="AI241" s="42" t="str">
        <f>IF(7&gt;AI236,"対象外",IF(AI239&gt;=AI234,"OK","NG"))</f>
        <v>対象外</v>
      </c>
      <c r="AJ241" s="37" t="str">
        <f>IF(AI241="対象外","←７日間に満たない期間は達成判定の対象外",IF(AI241="NG","←月単位未達成","←月単位達成"))</f>
        <v>←７日間に満たない期間は達成判定の対象外</v>
      </c>
      <c r="AL241" s="43" t="str">
        <f>IF(7&gt;AI236,"対象外",IF(AL240&gt;=AI234,"OK","NG"))</f>
        <v>対象外</v>
      </c>
    </row>
    <row r="242" spans="2:38" hidden="1" x14ac:dyDescent="0.2">
      <c r="B242" s="44" t="s">
        <v>25</v>
      </c>
      <c r="C242" s="45" t="e">
        <f t="shared" ref="C242:AG242" si="101">IF(AND(DAY(C234)&gt;=22,DAY(C234)&lt;=28,C235="土"),1,0)</f>
        <v>#VALUE!</v>
      </c>
      <c r="D242" s="45" t="e">
        <f t="shared" si="101"/>
        <v>#VALUE!</v>
      </c>
      <c r="E242" s="45" t="e">
        <f t="shared" si="101"/>
        <v>#VALUE!</v>
      </c>
      <c r="F242" s="45" t="e">
        <f t="shared" si="101"/>
        <v>#VALUE!</v>
      </c>
      <c r="G242" s="45" t="e">
        <f t="shared" si="101"/>
        <v>#VALUE!</v>
      </c>
      <c r="H242" s="45" t="e">
        <f t="shared" si="101"/>
        <v>#VALUE!</v>
      </c>
      <c r="I242" s="45" t="e">
        <f t="shared" si="101"/>
        <v>#VALUE!</v>
      </c>
      <c r="J242" s="45" t="e">
        <f t="shared" si="101"/>
        <v>#VALUE!</v>
      </c>
      <c r="K242" s="45" t="e">
        <f t="shared" si="101"/>
        <v>#VALUE!</v>
      </c>
      <c r="L242" s="45" t="e">
        <f t="shared" si="101"/>
        <v>#VALUE!</v>
      </c>
      <c r="M242" s="45" t="e">
        <f t="shared" si="101"/>
        <v>#VALUE!</v>
      </c>
      <c r="N242" s="45" t="e">
        <f t="shared" si="101"/>
        <v>#VALUE!</v>
      </c>
      <c r="O242" s="45" t="e">
        <f t="shared" si="101"/>
        <v>#VALUE!</v>
      </c>
      <c r="P242" s="45" t="e">
        <f t="shared" si="101"/>
        <v>#VALUE!</v>
      </c>
      <c r="Q242" s="45" t="e">
        <f t="shared" si="101"/>
        <v>#VALUE!</v>
      </c>
      <c r="R242" s="45" t="e">
        <f t="shared" si="101"/>
        <v>#VALUE!</v>
      </c>
      <c r="S242" s="45" t="e">
        <f t="shared" si="101"/>
        <v>#VALUE!</v>
      </c>
      <c r="T242" s="45" t="e">
        <f t="shared" si="101"/>
        <v>#VALUE!</v>
      </c>
      <c r="U242" s="45" t="e">
        <f t="shared" si="101"/>
        <v>#VALUE!</v>
      </c>
      <c r="V242" s="45" t="e">
        <f t="shared" si="101"/>
        <v>#VALUE!</v>
      </c>
      <c r="W242" s="45" t="e">
        <f t="shared" si="101"/>
        <v>#VALUE!</v>
      </c>
      <c r="X242" s="45" t="e">
        <f t="shared" si="101"/>
        <v>#VALUE!</v>
      </c>
      <c r="Y242" s="45" t="e">
        <f t="shared" si="101"/>
        <v>#VALUE!</v>
      </c>
      <c r="Z242" s="45" t="e">
        <f t="shared" si="101"/>
        <v>#VALUE!</v>
      </c>
      <c r="AA242" s="45" t="e">
        <f t="shared" si="101"/>
        <v>#VALUE!</v>
      </c>
      <c r="AB242" s="45" t="e">
        <f t="shared" si="101"/>
        <v>#VALUE!</v>
      </c>
      <c r="AC242" s="45" t="e">
        <f t="shared" si="101"/>
        <v>#VALUE!</v>
      </c>
      <c r="AD242" s="45" t="e">
        <f t="shared" si="101"/>
        <v>#VALUE!</v>
      </c>
      <c r="AE242" s="45" t="e">
        <f t="shared" si="101"/>
        <v>#VALUE!</v>
      </c>
      <c r="AF242" s="45" t="e">
        <f t="shared" si="101"/>
        <v>#VALUE!</v>
      </c>
      <c r="AG242" s="45" t="e">
        <f t="shared" si="101"/>
        <v>#VALUE!</v>
      </c>
      <c r="AH242" s="46" t="s">
        <v>26</v>
      </c>
      <c r="AI242" s="47">
        <f>_xlfn.AGGREGATE(9,6,C242:AG242)</f>
        <v>0</v>
      </c>
      <c r="AJ242" s="37"/>
    </row>
    <row r="243" spans="2:38" hidden="1" x14ac:dyDescent="0.2">
      <c r="B243" s="44" t="s">
        <v>27</v>
      </c>
      <c r="C243" s="48" t="e">
        <f t="shared" ref="C243:AG243" si="102">IF(AND(DAY(C234)&gt;=22,DAY(C234)&lt;=28,C235="土",OR(C240="休",C240="雨")),1,0)</f>
        <v>#VALUE!</v>
      </c>
      <c r="D243" s="48" t="e">
        <f t="shared" si="102"/>
        <v>#VALUE!</v>
      </c>
      <c r="E243" s="48" t="e">
        <f t="shared" si="102"/>
        <v>#VALUE!</v>
      </c>
      <c r="F243" s="48" t="e">
        <f t="shared" si="102"/>
        <v>#VALUE!</v>
      </c>
      <c r="G243" s="48" t="e">
        <f t="shared" si="102"/>
        <v>#VALUE!</v>
      </c>
      <c r="H243" s="48" t="e">
        <f t="shared" si="102"/>
        <v>#VALUE!</v>
      </c>
      <c r="I243" s="48" t="e">
        <f t="shared" si="102"/>
        <v>#VALUE!</v>
      </c>
      <c r="J243" s="48" t="e">
        <f t="shared" si="102"/>
        <v>#VALUE!</v>
      </c>
      <c r="K243" s="48" t="e">
        <f t="shared" si="102"/>
        <v>#VALUE!</v>
      </c>
      <c r="L243" s="48" t="e">
        <f t="shared" si="102"/>
        <v>#VALUE!</v>
      </c>
      <c r="M243" s="48" t="e">
        <f t="shared" si="102"/>
        <v>#VALUE!</v>
      </c>
      <c r="N243" s="48" t="e">
        <f t="shared" si="102"/>
        <v>#VALUE!</v>
      </c>
      <c r="O243" s="48" t="e">
        <f t="shared" si="102"/>
        <v>#VALUE!</v>
      </c>
      <c r="P243" s="48" t="e">
        <f t="shared" si="102"/>
        <v>#VALUE!</v>
      </c>
      <c r="Q243" s="48" t="e">
        <f t="shared" si="102"/>
        <v>#VALUE!</v>
      </c>
      <c r="R243" s="48" t="e">
        <f t="shared" si="102"/>
        <v>#VALUE!</v>
      </c>
      <c r="S243" s="48" t="e">
        <f t="shared" si="102"/>
        <v>#VALUE!</v>
      </c>
      <c r="T243" s="48" t="e">
        <f t="shared" si="102"/>
        <v>#VALUE!</v>
      </c>
      <c r="U243" s="48" t="e">
        <f t="shared" si="102"/>
        <v>#VALUE!</v>
      </c>
      <c r="V243" s="48" t="e">
        <f t="shared" si="102"/>
        <v>#VALUE!</v>
      </c>
      <c r="W243" s="48" t="e">
        <f t="shared" si="102"/>
        <v>#VALUE!</v>
      </c>
      <c r="X243" s="48" t="e">
        <f t="shared" si="102"/>
        <v>#VALUE!</v>
      </c>
      <c r="Y243" s="48" t="e">
        <f t="shared" si="102"/>
        <v>#VALUE!</v>
      </c>
      <c r="Z243" s="48" t="e">
        <f t="shared" si="102"/>
        <v>#VALUE!</v>
      </c>
      <c r="AA243" s="48" t="e">
        <f t="shared" si="102"/>
        <v>#VALUE!</v>
      </c>
      <c r="AB243" s="48" t="e">
        <f t="shared" si="102"/>
        <v>#VALUE!</v>
      </c>
      <c r="AC243" s="48" t="e">
        <f t="shared" si="102"/>
        <v>#VALUE!</v>
      </c>
      <c r="AD243" s="48" t="e">
        <f t="shared" si="102"/>
        <v>#VALUE!</v>
      </c>
      <c r="AE243" s="48" t="e">
        <f t="shared" si="102"/>
        <v>#VALUE!</v>
      </c>
      <c r="AF243" s="48" t="e">
        <f t="shared" si="102"/>
        <v>#VALUE!</v>
      </c>
      <c r="AG243" s="48" t="e">
        <f t="shared" si="102"/>
        <v>#VALUE!</v>
      </c>
      <c r="AH243" s="49" t="s">
        <v>28</v>
      </c>
      <c r="AI243" s="47">
        <f>_xlfn.AGGREGATE(9,6,C243:AG243)</f>
        <v>0</v>
      </c>
      <c r="AJ243" s="37"/>
    </row>
    <row r="244" spans="2:38" hidden="1" x14ac:dyDescent="0.2">
      <c r="B244" s="44" t="s">
        <v>29</v>
      </c>
      <c r="C244" s="45" t="e">
        <f t="shared" ref="C244:AG244" si="103">IF(AND(DAY(C234)&gt;=8,DAY(C234)&lt;=14,C235="土"),1,0)</f>
        <v>#VALUE!</v>
      </c>
      <c r="D244" s="45" t="e">
        <f t="shared" si="103"/>
        <v>#VALUE!</v>
      </c>
      <c r="E244" s="45" t="e">
        <f t="shared" si="103"/>
        <v>#VALUE!</v>
      </c>
      <c r="F244" s="45" t="e">
        <f t="shared" si="103"/>
        <v>#VALUE!</v>
      </c>
      <c r="G244" s="45" t="e">
        <f t="shared" si="103"/>
        <v>#VALUE!</v>
      </c>
      <c r="H244" s="45" t="e">
        <f t="shared" si="103"/>
        <v>#VALUE!</v>
      </c>
      <c r="I244" s="45" t="e">
        <f t="shared" si="103"/>
        <v>#VALUE!</v>
      </c>
      <c r="J244" s="45" t="e">
        <f t="shared" si="103"/>
        <v>#VALUE!</v>
      </c>
      <c r="K244" s="45" t="e">
        <f t="shared" si="103"/>
        <v>#VALUE!</v>
      </c>
      <c r="L244" s="45" t="e">
        <f t="shared" si="103"/>
        <v>#VALUE!</v>
      </c>
      <c r="M244" s="45" t="e">
        <f t="shared" si="103"/>
        <v>#VALUE!</v>
      </c>
      <c r="N244" s="45" t="e">
        <f t="shared" si="103"/>
        <v>#VALUE!</v>
      </c>
      <c r="O244" s="45" t="e">
        <f t="shared" si="103"/>
        <v>#VALUE!</v>
      </c>
      <c r="P244" s="45" t="e">
        <f t="shared" si="103"/>
        <v>#VALUE!</v>
      </c>
      <c r="Q244" s="45" t="e">
        <f t="shared" si="103"/>
        <v>#VALUE!</v>
      </c>
      <c r="R244" s="45" t="e">
        <f t="shared" si="103"/>
        <v>#VALUE!</v>
      </c>
      <c r="S244" s="45" t="e">
        <f t="shared" si="103"/>
        <v>#VALUE!</v>
      </c>
      <c r="T244" s="45" t="e">
        <f t="shared" si="103"/>
        <v>#VALUE!</v>
      </c>
      <c r="U244" s="45" t="e">
        <f t="shared" si="103"/>
        <v>#VALUE!</v>
      </c>
      <c r="V244" s="45" t="e">
        <f t="shared" si="103"/>
        <v>#VALUE!</v>
      </c>
      <c r="W244" s="45" t="e">
        <f t="shared" si="103"/>
        <v>#VALUE!</v>
      </c>
      <c r="X244" s="45" t="e">
        <f t="shared" si="103"/>
        <v>#VALUE!</v>
      </c>
      <c r="Y244" s="45" t="e">
        <f t="shared" si="103"/>
        <v>#VALUE!</v>
      </c>
      <c r="Z244" s="45" t="e">
        <f t="shared" si="103"/>
        <v>#VALUE!</v>
      </c>
      <c r="AA244" s="45" t="e">
        <f t="shared" si="103"/>
        <v>#VALUE!</v>
      </c>
      <c r="AB244" s="45" t="e">
        <f t="shared" si="103"/>
        <v>#VALUE!</v>
      </c>
      <c r="AC244" s="45" t="e">
        <f t="shared" si="103"/>
        <v>#VALUE!</v>
      </c>
      <c r="AD244" s="45" t="e">
        <f t="shared" si="103"/>
        <v>#VALUE!</v>
      </c>
      <c r="AE244" s="45" t="e">
        <f t="shared" si="103"/>
        <v>#VALUE!</v>
      </c>
      <c r="AF244" s="45" t="e">
        <f t="shared" si="103"/>
        <v>#VALUE!</v>
      </c>
      <c r="AG244" s="45" t="e">
        <f t="shared" si="103"/>
        <v>#VALUE!</v>
      </c>
      <c r="AH244" s="46" t="s">
        <v>26</v>
      </c>
      <c r="AI244" s="47">
        <f>_xlfn.AGGREGATE(9,6,C244:AG244)</f>
        <v>0</v>
      </c>
      <c r="AJ244" s="37"/>
    </row>
    <row r="245" spans="2:38" hidden="1" x14ac:dyDescent="0.2">
      <c r="B245" s="44" t="s">
        <v>30</v>
      </c>
      <c r="C245" s="48" t="e">
        <f t="shared" ref="C245:AG245" si="104">IF(AND(DAY(C234)&gt;=8,DAY(C234)&lt;=14,C235="土",OR(C240="休",C240="雨")),1,0)</f>
        <v>#VALUE!</v>
      </c>
      <c r="D245" s="48" t="e">
        <f t="shared" si="104"/>
        <v>#VALUE!</v>
      </c>
      <c r="E245" s="48" t="e">
        <f t="shared" si="104"/>
        <v>#VALUE!</v>
      </c>
      <c r="F245" s="48" t="e">
        <f t="shared" si="104"/>
        <v>#VALUE!</v>
      </c>
      <c r="G245" s="48" t="e">
        <f t="shared" si="104"/>
        <v>#VALUE!</v>
      </c>
      <c r="H245" s="48" t="e">
        <f t="shared" si="104"/>
        <v>#VALUE!</v>
      </c>
      <c r="I245" s="48" t="e">
        <f t="shared" si="104"/>
        <v>#VALUE!</v>
      </c>
      <c r="J245" s="48" t="e">
        <f t="shared" si="104"/>
        <v>#VALUE!</v>
      </c>
      <c r="K245" s="48" t="e">
        <f t="shared" si="104"/>
        <v>#VALUE!</v>
      </c>
      <c r="L245" s="48" t="e">
        <f t="shared" si="104"/>
        <v>#VALUE!</v>
      </c>
      <c r="M245" s="48" t="e">
        <f t="shared" si="104"/>
        <v>#VALUE!</v>
      </c>
      <c r="N245" s="48" t="e">
        <f t="shared" si="104"/>
        <v>#VALUE!</v>
      </c>
      <c r="O245" s="48" t="e">
        <f t="shared" si="104"/>
        <v>#VALUE!</v>
      </c>
      <c r="P245" s="48" t="e">
        <f t="shared" si="104"/>
        <v>#VALUE!</v>
      </c>
      <c r="Q245" s="48" t="e">
        <f t="shared" si="104"/>
        <v>#VALUE!</v>
      </c>
      <c r="R245" s="48" t="e">
        <f t="shared" si="104"/>
        <v>#VALUE!</v>
      </c>
      <c r="S245" s="48" t="e">
        <f t="shared" si="104"/>
        <v>#VALUE!</v>
      </c>
      <c r="T245" s="48" t="e">
        <f t="shared" si="104"/>
        <v>#VALUE!</v>
      </c>
      <c r="U245" s="48" t="e">
        <f t="shared" si="104"/>
        <v>#VALUE!</v>
      </c>
      <c r="V245" s="48" t="e">
        <f t="shared" si="104"/>
        <v>#VALUE!</v>
      </c>
      <c r="W245" s="48" t="e">
        <f t="shared" si="104"/>
        <v>#VALUE!</v>
      </c>
      <c r="X245" s="48" t="e">
        <f t="shared" si="104"/>
        <v>#VALUE!</v>
      </c>
      <c r="Y245" s="48" t="e">
        <f t="shared" si="104"/>
        <v>#VALUE!</v>
      </c>
      <c r="Z245" s="48" t="e">
        <f t="shared" si="104"/>
        <v>#VALUE!</v>
      </c>
      <c r="AA245" s="48" t="e">
        <f t="shared" si="104"/>
        <v>#VALUE!</v>
      </c>
      <c r="AB245" s="48" t="e">
        <f t="shared" si="104"/>
        <v>#VALUE!</v>
      </c>
      <c r="AC245" s="48" t="e">
        <f t="shared" si="104"/>
        <v>#VALUE!</v>
      </c>
      <c r="AD245" s="48" t="e">
        <f t="shared" si="104"/>
        <v>#VALUE!</v>
      </c>
      <c r="AE245" s="48" t="e">
        <f t="shared" si="104"/>
        <v>#VALUE!</v>
      </c>
      <c r="AF245" s="48" t="e">
        <f t="shared" si="104"/>
        <v>#VALUE!</v>
      </c>
      <c r="AG245" s="48" t="e">
        <f t="shared" si="104"/>
        <v>#VALUE!</v>
      </c>
      <c r="AH245" s="49" t="s">
        <v>28</v>
      </c>
      <c r="AI245" s="47">
        <f>_xlfn.AGGREGATE(9,6,C245:AG245)</f>
        <v>0</v>
      </c>
      <c r="AJ245" s="37"/>
    </row>
    <row r="246" spans="2:38" s="34" customFormat="1" x14ac:dyDescent="0.2">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I246" s="58"/>
      <c r="AL246" s="57"/>
    </row>
    <row r="247" spans="2:38" hidden="1" x14ac:dyDescent="0.2">
      <c r="C247" s="2" t="e">
        <f>YEAR(C250)</f>
        <v>#VALUE!</v>
      </c>
      <c r="D247" s="2" t="e">
        <f>MONTH(C250)</f>
        <v>#VALUE!</v>
      </c>
    </row>
    <row r="248" spans="2:38" x14ac:dyDescent="0.2">
      <c r="B248" s="7" t="s">
        <v>16</v>
      </c>
      <c r="C248" s="96" t="e">
        <f>C250</f>
        <v>#VALUE!</v>
      </c>
      <c r="D248" s="96"/>
      <c r="E248" s="96"/>
      <c r="F248" s="96"/>
      <c r="G248" s="96"/>
      <c r="H248" s="96"/>
      <c r="I248" s="96"/>
      <c r="J248" s="96"/>
      <c r="K248" s="96"/>
      <c r="L248" s="96"/>
      <c r="M248" s="96"/>
      <c r="N248" s="96"/>
      <c r="O248" s="96"/>
      <c r="P248" s="96"/>
      <c r="Q248" s="96"/>
      <c r="R248" s="96"/>
      <c r="S248" s="96"/>
      <c r="T248" s="96"/>
      <c r="U248" s="96"/>
      <c r="V248" s="96"/>
      <c r="W248" s="96"/>
      <c r="X248" s="96"/>
      <c r="Y248" s="96"/>
      <c r="Z248" s="96"/>
      <c r="AA248" s="96"/>
      <c r="AB248" s="96"/>
      <c r="AC248" s="96"/>
      <c r="AD248" s="96"/>
      <c r="AE248" s="96"/>
      <c r="AF248" s="96"/>
      <c r="AG248" s="96"/>
      <c r="AH248" s="96"/>
      <c r="AI248" s="96"/>
    </row>
    <row r="249" spans="2:38" hidden="1" x14ac:dyDescent="0.2">
      <c r="B249" s="51"/>
      <c r="C249" s="30" t="e">
        <f>DATE($C247,$D247,1)</f>
        <v>#VALUE!</v>
      </c>
      <c r="D249" s="30" t="e">
        <f t="shared" ref="D249:AG249" si="105">C249+1</f>
        <v>#VALUE!</v>
      </c>
      <c r="E249" s="30" t="e">
        <f t="shared" si="105"/>
        <v>#VALUE!</v>
      </c>
      <c r="F249" s="30" t="e">
        <f t="shared" si="105"/>
        <v>#VALUE!</v>
      </c>
      <c r="G249" s="30" t="e">
        <f t="shared" si="105"/>
        <v>#VALUE!</v>
      </c>
      <c r="H249" s="30" t="e">
        <f t="shared" si="105"/>
        <v>#VALUE!</v>
      </c>
      <c r="I249" s="30" t="e">
        <f t="shared" si="105"/>
        <v>#VALUE!</v>
      </c>
      <c r="J249" s="30" t="e">
        <f t="shared" si="105"/>
        <v>#VALUE!</v>
      </c>
      <c r="K249" s="30" t="e">
        <f t="shared" si="105"/>
        <v>#VALUE!</v>
      </c>
      <c r="L249" s="30" t="e">
        <f t="shared" si="105"/>
        <v>#VALUE!</v>
      </c>
      <c r="M249" s="30" t="e">
        <f t="shared" si="105"/>
        <v>#VALUE!</v>
      </c>
      <c r="N249" s="30" t="e">
        <f t="shared" si="105"/>
        <v>#VALUE!</v>
      </c>
      <c r="O249" s="30" t="e">
        <f t="shared" si="105"/>
        <v>#VALUE!</v>
      </c>
      <c r="P249" s="30" t="e">
        <f t="shared" si="105"/>
        <v>#VALUE!</v>
      </c>
      <c r="Q249" s="30" t="e">
        <f t="shared" si="105"/>
        <v>#VALUE!</v>
      </c>
      <c r="R249" s="30" t="e">
        <f t="shared" si="105"/>
        <v>#VALUE!</v>
      </c>
      <c r="S249" s="30" t="e">
        <f t="shared" si="105"/>
        <v>#VALUE!</v>
      </c>
      <c r="T249" s="30" t="e">
        <f t="shared" si="105"/>
        <v>#VALUE!</v>
      </c>
      <c r="U249" s="30" t="e">
        <f t="shared" si="105"/>
        <v>#VALUE!</v>
      </c>
      <c r="V249" s="30" t="e">
        <f t="shared" si="105"/>
        <v>#VALUE!</v>
      </c>
      <c r="W249" s="30" t="e">
        <f t="shared" si="105"/>
        <v>#VALUE!</v>
      </c>
      <c r="X249" s="30" t="e">
        <f t="shared" si="105"/>
        <v>#VALUE!</v>
      </c>
      <c r="Y249" s="30" t="e">
        <f t="shared" si="105"/>
        <v>#VALUE!</v>
      </c>
      <c r="Z249" s="30" t="e">
        <f t="shared" si="105"/>
        <v>#VALUE!</v>
      </c>
      <c r="AA249" s="30" t="e">
        <f t="shared" si="105"/>
        <v>#VALUE!</v>
      </c>
      <c r="AB249" s="30" t="e">
        <f t="shared" si="105"/>
        <v>#VALUE!</v>
      </c>
      <c r="AC249" s="30" t="e">
        <f t="shared" si="105"/>
        <v>#VALUE!</v>
      </c>
      <c r="AD249" s="30" t="e">
        <f t="shared" si="105"/>
        <v>#VALUE!</v>
      </c>
      <c r="AE249" s="30" t="e">
        <f t="shared" si="105"/>
        <v>#VALUE!</v>
      </c>
      <c r="AF249" s="30" t="e">
        <f t="shared" si="105"/>
        <v>#VALUE!</v>
      </c>
      <c r="AG249" s="30" t="e">
        <f t="shared" si="105"/>
        <v>#VALUE!</v>
      </c>
      <c r="AH249" s="52"/>
      <c r="AI249" s="53"/>
    </row>
    <row r="250" spans="2:38" x14ac:dyDescent="0.2">
      <c r="B250" s="54" t="s">
        <v>17</v>
      </c>
      <c r="C250" s="55" t="e">
        <f>IF(EDATE(C233,1)&gt;$G$5,"",EDATE(C233,1))</f>
        <v>#VALUE!</v>
      </c>
      <c r="D250" s="30" t="e">
        <f t="shared" ref="D250:AG250" si="106">IF(D249&gt;$G$5,"",IF(C250=EOMONTH(DATE($C247,$D247,1),0),"",IF(C250="","",C250+1)))</f>
        <v>#VALUE!</v>
      </c>
      <c r="E250" s="30" t="e">
        <f t="shared" si="106"/>
        <v>#VALUE!</v>
      </c>
      <c r="F250" s="30" t="e">
        <f t="shared" si="106"/>
        <v>#VALUE!</v>
      </c>
      <c r="G250" s="30" t="e">
        <f t="shared" si="106"/>
        <v>#VALUE!</v>
      </c>
      <c r="H250" s="30" t="e">
        <f t="shared" si="106"/>
        <v>#VALUE!</v>
      </c>
      <c r="I250" s="30" t="e">
        <f t="shared" si="106"/>
        <v>#VALUE!</v>
      </c>
      <c r="J250" s="30" t="e">
        <f t="shared" si="106"/>
        <v>#VALUE!</v>
      </c>
      <c r="K250" s="30" t="e">
        <f t="shared" si="106"/>
        <v>#VALUE!</v>
      </c>
      <c r="L250" s="30" t="e">
        <f t="shared" si="106"/>
        <v>#VALUE!</v>
      </c>
      <c r="M250" s="30" t="e">
        <f t="shared" si="106"/>
        <v>#VALUE!</v>
      </c>
      <c r="N250" s="30" t="e">
        <f t="shared" si="106"/>
        <v>#VALUE!</v>
      </c>
      <c r="O250" s="30" t="e">
        <f t="shared" si="106"/>
        <v>#VALUE!</v>
      </c>
      <c r="P250" s="30" t="e">
        <f t="shared" si="106"/>
        <v>#VALUE!</v>
      </c>
      <c r="Q250" s="30" t="e">
        <f t="shared" si="106"/>
        <v>#VALUE!</v>
      </c>
      <c r="R250" s="30" t="e">
        <f t="shared" si="106"/>
        <v>#VALUE!</v>
      </c>
      <c r="S250" s="30" t="e">
        <f t="shared" si="106"/>
        <v>#VALUE!</v>
      </c>
      <c r="T250" s="30" t="e">
        <f t="shared" si="106"/>
        <v>#VALUE!</v>
      </c>
      <c r="U250" s="30" t="e">
        <f t="shared" si="106"/>
        <v>#VALUE!</v>
      </c>
      <c r="V250" s="30" t="e">
        <f t="shared" si="106"/>
        <v>#VALUE!</v>
      </c>
      <c r="W250" s="30" t="e">
        <f t="shared" si="106"/>
        <v>#VALUE!</v>
      </c>
      <c r="X250" s="30" t="e">
        <f t="shared" si="106"/>
        <v>#VALUE!</v>
      </c>
      <c r="Y250" s="30" t="e">
        <f t="shared" si="106"/>
        <v>#VALUE!</v>
      </c>
      <c r="Z250" s="30" t="e">
        <f t="shared" si="106"/>
        <v>#VALUE!</v>
      </c>
      <c r="AA250" s="30" t="e">
        <f t="shared" si="106"/>
        <v>#VALUE!</v>
      </c>
      <c r="AB250" s="30" t="e">
        <f t="shared" si="106"/>
        <v>#VALUE!</v>
      </c>
      <c r="AC250" s="30" t="e">
        <f t="shared" si="106"/>
        <v>#VALUE!</v>
      </c>
      <c r="AD250" s="30" t="e">
        <f t="shared" si="106"/>
        <v>#VALUE!</v>
      </c>
      <c r="AE250" s="30" t="e">
        <f t="shared" si="106"/>
        <v>#VALUE!</v>
      </c>
      <c r="AF250" s="30" t="e">
        <f t="shared" si="106"/>
        <v>#VALUE!</v>
      </c>
      <c r="AG250" s="30" t="e">
        <f t="shared" si="106"/>
        <v>#VALUE!</v>
      </c>
      <c r="AH250" s="31" t="s">
        <v>18</v>
      </c>
      <c r="AI250" s="32">
        <f>+COUNTIFS(C251:AG251,"土",C252:AG252,"")+COUNTIFS(C251:AG251,"日",C252:AG252,"")</f>
        <v>0</v>
      </c>
    </row>
    <row r="251" spans="2:38" s="34" customFormat="1" x14ac:dyDescent="0.2">
      <c r="B251" s="56" t="s">
        <v>19</v>
      </c>
      <c r="C251" s="33" t="str">
        <f t="shared" ref="C251:AG251" si="107">IFERROR(TEXT(WEEKDAY(+C250),"aaa"),"")</f>
        <v/>
      </c>
      <c r="D251" s="33" t="str">
        <f t="shared" si="107"/>
        <v/>
      </c>
      <c r="E251" s="33" t="str">
        <f t="shared" si="107"/>
        <v/>
      </c>
      <c r="F251" s="33" t="str">
        <f t="shared" si="107"/>
        <v/>
      </c>
      <c r="G251" s="33" t="str">
        <f t="shared" si="107"/>
        <v/>
      </c>
      <c r="H251" s="33" t="str">
        <f t="shared" si="107"/>
        <v/>
      </c>
      <c r="I251" s="33" t="str">
        <f t="shared" si="107"/>
        <v/>
      </c>
      <c r="J251" s="33" t="str">
        <f t="shared" si="107"/>
        <v/>
      </c>
      <c r="K251" s="33" t="str">
        <f t="shared" si="107"/>
        <v/>
      </c>
      <c r="L251" s="33" t="str">
        <f t="shared" si="107"/>
        <v/>
      </c>
      <c r="M251" s="33" t="str">
        <f t="shared" si="107"/>
        <v/>
      </c>
      <c r="N251" s="33" t="str">
        <f t="shared" si="107"/>
        <v/>
      </c>
      <c r="O251" s="33" t="str">
        <f t="shared" si="107"/>
        <v/>
      </c>
      <c r="P251" s="33" t="str">
        <f t="shared" si="107"/>
        <v/>
      </c>
      <c r="Q251" s="33" t="str">
        <f t="shared" si="107"/>
        <v/>
      </c>
      <c r="R251" s="33" t="str">
        <f t="shared" si="107"/>
        <v/>
      </c>
      <c r="S251" s="33" t="str">
        <f t="shared" si="107"/>
        <v/>
      </c>
      <c r="T251" s="33" t="str">
        <f t="shared" si="107"/>
        <v/>
      </c>
      <c r="U251" s="33" t="str">
        <f t="shared" si="107"/>
        <v/>
      </c>
      <c r="V251" s="33" t="str">
        <f t="shared" si="107"/>
        <v/>
      </c>
      <c r="W251" s="33" t="str">
        <f t="shared" si="107"/>
        <v/>
      </c>
      <c r="X251" s="33" t="str">
        <f t="shared" si="107"/>
        <v/>
      </c>
      <c r="Y251" s="33" t="str">
        <f t="shared" si="107"/>
        <v/>
      </c>
      <c r="Z251" s="33" t="str">
        <f t="shared" si="107"/>
        <v/>
      </c>
      <c r="AA251" s="33" t="str">
        <f t="shared" si="107"/>
        <v/>
      </c>
      <c r="AB251" s="33" t="str">
        <f t="shared" si="107"/>
        <v/>
      </c>
      <c r="AC251" s="33" t="str">
        <f t="shared" si="107"/>
        <v/>
      </c>
      <c r="AD251" s="33" t="str">
        <f t="shared" si="107"/>
        <v/>
      </c>
      <c r="AE251" s="33" t="str">
        <f t="shared" si="107"/>
        <v/>
      </c>
      <c r="AF251" s="33" t="str">
        <f t="shared" si="107"/>
        <v/>
      </c>
      <c r="AG251" s="33" t="str">
        <f t="shared" si="107"/>
        <v/>
      </c>
      <c r="AH251" s="31" t="s">
        <v>20</v>
      </c>
      <c r="AI251" s="32">
        <f>+COUNTIF(C252:AG252,"夏休")+COUNTIF(C252:AG252,"冬休")+COUNTIF(C252:AG252,"中止")</f>
        <v>0</v>
      </c>
      <c r="AL251" s="57"/>
    </row>
    <row r="252" spans="2:38" s="34" customFormat="1" ht="13.5" customHeight="1" x14ac:dyDescent="0.2">
      <c r="B252" s="84" t="s">
        <v>20</v>
      </c>
      <c r="C252" s="85"/>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7"/>
      <c r="AH252" s="35" t="s">
        <v>1</v>
      </c>
      <c r="AI252" s="36">
        <f>COUNT(C250:AG250)-AI251</f>
        <v>0</v>
      </c>
      <c r="AL252" s="57"/>
    </row>
    <row r="253" spans="2:38" s="34" customFormat="1" ht="13.5" customHeight="1" x14ac:dyDescent="0.2">
      <c r="B253" s="84"/>
      <c r="C253" s="85"/>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c r="AG253" s="87"/>
      <c r="AH253" s="35" t="s">
        <v>21</v>
      </c>
      <c r="AI253" s="36">
        <f>+COUNTIF(C254:AG255,"休")</f>
        <v>0</v>
      </c>
      <c r="AJ253" s="37" t="e">
        <f>IF(AI254&gt;0.285,"",IF(AI253&lt;AI250,"←計画日数が足りません",""))</f>
        <v>#DIV/0!</v>
      </c>
      <c r="AL253" s="57"/>
    </row>
    <row r="254" spans="2:38" s="34" customFormat="1" ht="13.5" customHeight="1" x14ac:dyDescent="0.2">
      <c r="B254" s="88" t="s">
        <v>7</v>
      </c>
      <c r="C254" s="89"/>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c r="AG254" s="91"/>
      <c r="AH254" s="35" t="s">
        <v>22</v>
      </c>
      <c r="AI254" s="38" t="e">
        <f>+AI253/AI252</f>
        <v>#DIV/0!</v>
      </c>
      <c r="AL254" s="57"/>
    </row>
    <row r="255" spans="2:38" s="34" customFormat="1" x14ac:dyDescent="0.2">
      <c r="B255" s="88"/>
      <c r="C255" s="89"/>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c r="AG255" s="91"/>
      <c r="AH255" s="35" t="s">
        <v>2</v>
      </c>
      <c r="AI255" s="36">
        <f>+COUNTA(C256:AG257)</f>
        <v>0</v>
      </c>
      <c r="AL255" s="57"/>
    </row>
    <row r="256" spans="2:38" s="34" customFormat="1" x14ac:dyDescent="0.2">
      <c r="B256" s="92" t="s">
        <v>11</v>
      </c>
      <c r="C256" s="93"/>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c r="AB256" s="94"/>
      <c r="AC256" s="94"/>
      <c r="AD256" s="94"/>
      <c r="AE256" s="94"/>
      <c r="AF256" s="94"/>
      <c r="AG256" s="95"/>
      <c r="AH256" s="39" t="s">
        <v>23</v>
      </c>
      <c r="AI256" s="40" t="e">
        <f>+AI255/AI252</f>
        <v>#DIV/0!</v>
      </c>
      <c r="AL256" s="22">
        <f>+COUNTIF(C254:AG255,"休")</f>
        <v>0</v>
      </c>
    </row>
    <row r="257" spans="2:38" s="34" customFormat="1" x14ac:dyDescent="0.2">
      <c r="B257" s="92"/>
      <c r="C257" s="93"/>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c r="AB257" s="94"/>
      <c r="AC257" s="94"/>
      <c r="AD257" s="94"/>
      <c r="AE257" s="94"/>
      <c r="AF257" s="94"/>
      <c r="AG257" s="95"/>
      <c r="AH257" s="41" t="s">
        <v>24</v>
      </c>
      <c r="AI257" s="42" t="str">
        <f>IF(7&gt;AI252,"対象外",IF(AI255&gt;=AI250,"OK","NG"))</f>
        <v>対象外</v>
      </c>
      <c r="AJ257" s="37" t="str">
        <f>IF(AI257="対象外","←７日間に満たない期間は達成判定の対象外",IF(AI257="NG","←月単位未達成","←月単位達成"))</f>
        <v>←７日間に満たない期間は達成判定の対象外</v>
      </c>
      <c r="AL257" s="43" t="str">
        <f>IF(7&gt;AI252,"対象外",IF(AL256&gt;=AI250,"OK","NG"))</f>
        <v>対象外</v>
      </c>
    </row>
    <row r="258" spans="2:38" hidden="1" x14ac:dyDescent="0.2">
      <c r="B258" s="44" t="s">
        <v>25</v>
      </c>
      <c r="C258" s="45" t="e">
        <f t="shared" ref="C258:AG258" si="108">IF(AND(DAY(C250)&gt;=22,DAY(C250)&lt;=28,C251="土"),1,0)</f>
        <v>#VALUE!</v>
      </c>
      <c r="D258" s="45" t="e">
        <f t="shared" si="108"/>
        <v>#VALUE!</v>
      </c>
      <c r="E258" s="45" t="e">
        <f t="shared" si="108"/>
        <v>#VALUE!</v>
      </c>
      <c r="F258" s="45" t="e">
        <f t="shared" si="108"/>
        <v>#VALUE!</v>
      </c>
      <c r="G258" s="45" t="e">
        <f t="shared" si="108"/>
        <v>#VALUE!</v>
      </c>
      <c r="H258" s="45" t="e">
        <f t="shared" si="108"/>
        <v>#VALUE!</v>
      </c>
      <c r="I258" s="45" t="e">
        <f t="shared" si="108"/>
        <v>#VALUE!</v>
      </c>
      <c r="J258" s="45" t="e">
        <f t="shared" si="108"/>
        <v>#VALUE!</v>
      </c>
      <c r="K258" s="45" t="e">
        <f t="shared" si="108"/>
        <v>#VALUE!</v>
      </c>
      <c r="L258" s="45" t="e">
        <f t="shared" si="108"/>
        <v>#VALUE!</v>
      </c>
      <c r="M258" s="45" t="e">
        <f t="shared" si="108"/>
        <v>#VALUE!</v>
      </c>
      <c r="N258" s="45" t="e">
        <f t="shared" si="108"/>
        <v>#VALUE!</v>
      </c>
      <c r="O258" s="45" t="e">
        <f t="shared" si="108"/>
        <v>#VALUE!</v>
      </c>
      <c r="P258" s="45" t="e">
        <f t="shared" si="108"/>
        <v>#VALUE!</v>
      </c>
      <c r="Q258" s="45" t="e">
        <f t="shared" si="108"/>
        <v>#VALUE!</v>
      </c>
      <c r="R258" s="45" t="e">
        <f t="shared" si="108"/>
        <v>#VALUE!</v>
      </c>
      <c r="S258" s="45" t="e">
        <f t="shared" si="108"/>
        <v>#VALUE!</v>
      </c>
      <c r="T258" s="45" t="e">
        <f t="shared" si="108"/>
        <v>#VALUE!</v>
      </c>
      <c r="U258" s="45" t="e">
        <f t="shared" si="108"/>
        <v>#VALUE!</v>
      </c>
      <c r="V258" s="45" t="e">
        <f t="shared" si="108"/>
        <v>#VALUE!</v>
      </c>
      <c r="W258" s="45" t="e">
        <f t="shared" si="108"/>
        <v>#VALUE!</v>
      </c>
      <c r="X258" s="45" t="e">
        <f t="shared" si="108"/>
        <v>#VALUE!</v>
      </c>
      <c r="Y258" s="45" t="e">
        <f t="shared" si="108"/>
        <v>#VALUE!</v>
      </c>
      <c r="Z258" s="45" t="e">
        <f t="shared" si="108"/>
        <v>#VALUE!</v>
      </c>
      <c r="AA258" s="45" t="e">
        <f t="shared" si="108"/>
        <v>#VALUE!</v>
      </c>
      <c r="AB258" s="45" t="e">
        <f t="shared" si="108"/>
        <v>#VALUE!</v>
      </c>
      <c r="AC258" s="45" t="e">
        <f t="shared" si="108"/>
        <v>#VALUE!</v>
      </c>
      <c r="AD258" s="45" t="e">
        <f t="shared" si="108"/>
        <v>#VALUE!</v>
      </c>
      <c r="AE258" s="45" t="e">
        <f t="shared" si="108"/>
        <v>#VALUE!</v>
      </c>
      <c r="AF258" s="45" t="e">
        <f t="shared" si="108"/>
        <v>#VALUE!</v>
      </c>
      <c r="AG258" s="45" t="e">
        <f t="shared" si="108"/>
        <v>#VALUE!</v>
      </c>
      <c r="AH258" s="46" t="s">
        <v>26</v>
      </c>
      <c r="AI258" s="47">
        <f>_xlfn.AGGREGATE(9,6,C258:AG258)</f>
        <v>0</v>
      </c>
      <c r="AJ258" s="37"/>
    </row>
    <row r="259" spans="2:38" hidden="1" x14ac:dyDescent="0.2">
      <c r="B259" s="44" t="s">
        <v>27</v>
      </c>
      <c r="C259" s="48" t="e">
        <f t="shared" ref="C259:AG259" si="109">IF(AND(DAY(C250)&gt;=22,DAY(C250)&lt;=28,C251="土",OR(C256="休",C256="雨")),1,0)</f>
        <v>#VALUE!</v>
      </c>
      <c r="D259" s="48" t="e">
        <f t="shared" si="109"/>
        <v>#VALUE!</v>
      </c>
      <c r="E259" s="48" t="e">
        <f t="shared" si="109"/>
        <v>#VALUE!</v>
      </c>
      <c r="F259" s="48" t="e">
        <f t="shared" si="109"/>
        <v>#VALUE!</v>
      </c>
      <c r="G259" s="48" t="e">
        <f t="shared" si="109"/>
        <v>#VALUE!</v>
      </c>
      <c r="H259" s="48" t="e">
        <f t="shared" si="109"/>
        <v>#VALUE!</v>
      </c>
      <c r="I259" s="48" t="e">
        <f t="shared" si="109"/>
        <v>#VALUE!</v>
      </c>
      <c r="J259" s="48" t="e">
        <f t="shared" si="109"/>
        <v>#VALUE!</v>
      </c>
      <c r="K259" s="48" t="e">
        <f t="shared" si="109"/>
        <v>#VALUE!</v>
      </c>
      <c r="L259" s="48" t="e">
        <f t="shared" si="109"/>
        <v>#VALUE!</v>
      </c>
      <c r="M259" s="48" t="e">
        <f t="shared" si="109"/>
        <v>#VALUE!</v>
      </c>
      <c r="N259" s="48" t="e">
        <f t="shared" si="109"/>
        <v>#VALUE!</v>
      </c>
      <c r="O259" s="48" t="e">
        <f t="shared" si="109"/>
        <v>#VALUE!</v>
      </c>
      <c r="P259" s="48" t="e">
        <f t="shared" si="109"/>
        <v>#VALUE!</v>
      </c>
      <c r="Q259" s="48" t="e">
        <f t="shared" si="109"/>
        <v>#VALUE!</v>
      </c>
      <c r="R259" s="48" t="e">
        <f t="shared" si="109"/>
        <v>#VALUE!</v>
      </c>
      <c r="S259" s="48" t="e">
        <f t="shared" si="109"/>
        <v>#VALUE!</v>
      </c>
      <c r="T259" s="48" t="e">
        <f t="shared" si="109"/>
        <v>#VALUE!</v>
      </c>
      <c r="U259" s="48" t="e">
        <f t="shared" si="109"/>
        <v>#VALUE!</v>
      </c>
      <c r="V259" s="48" t="e">
        <f t="shared" si="109"/>
        <v>#VALUE!</v>
      </c>
      <c r="W259" s="48" t="e">
        <f t="shared" si="109"/>
        <v>#VALUE!</v>
      </c>
      <c r="X259" s="48" t="e">
        <f t="shared" si="109"/>
        <v>#VALUE!</v>
      </c>
      <c r="Y259" s="48" t="e">
        <f t="shared" si="109"/>
        <v>#VALUE!</v>
      </c>
      <c r="Z259" s="48" t="e">
        <f t="shared" si="109"/>
        <v>#VALUE!</v>
      </c>
      <c r="AA259" s="48" t="e">
        <f t="shared" si="109"/>
        <v>#VALUE!</v>
      </c>
      <c r="AB259" s="48" t="e">
        <f t="shared" si="109"/>
        <v>#VALUE!</v>
      </c>
      <c r="AC259" s="48" t="e">
        <f t="shared" si="109"/>
        <v>#VALUE!</v>
      </c>
      <c r="AD259" s="48" t="e">
        <f t="shared" si="109"/>
        <v>#VALUE!</v>
      </c>
      <c r="AE259" s="48" t="e">
        <f t="shared" si="109"/>
        <v>#VALUE!</v>
      </c>
      <c r="AF259" s="48" t="e">
        <f t="shared" si="109"/>
        <v>#VALUE!</v>
      </c>
      <c r="AG259" s="48" t="e">
        <f t="shared" si="109"/>
        <v>#VALUE!</v>
      </c>
      <c r="AH259" s="49" t="s">
        <v>28</v>
      </c>
      <c r="AI259" s="47">
        <f>_xlfn.AGGREGATE(9,6,C259:AG259)</f>
        <v>0</v>
      </c>
      <c r="AJ259" s="37"/>
    </row>
    <row r="260" spans="2:38" hidden="1" x14ac:dyDescent="0.2">
      <c r="B260" s="44" t="s">
        <v>29</v>
      </c>
      <c r="C260" s="45" t="e">
        <f t="shared" ref="C260:AG260" si="110">IF(AND(DAY(C250)&gt;=8,DAY(C250)&lt;=14,C251="土"),1,0)</f>
        <v>#VALUE!</v>
      </c>
      <c r="D260" s="45" t="e">
        <f t="shared" si="110"/>
        <v>#VALUE!</v>
      </c>
      <c r="E260" s="45" t="e">
        <f t="shared" si="110"/>
        <v>#VALUE!</v>
      </c>
      <c r="F260" s="45" t="e">
        <f t="shared" si="110"/>
        <v>#VALUE!</v>
      </c>
      <c r="G260" s="45" t="e">
        <f t="shared" si="110"/>
        <v>#VALUE!</v>
      </c>
      <c r="H260" s="45" t="e">
        <f t="shared" si="110"/>
        <v>#VALUE!</v>
      </c>
      <c r="I260" s="45" t="e">
        <f t="shared" si="110"/>
        <v>#VALUE!</v>
      </c>
      <c r="J260" s="45" t="e">
        <f t="shared" si="110"/>
        <v>#VALUE!</v>
      </c>
      <c r="K260" s="45" t="e">
        <f t="shared" si="110"/>
        <v>#VALUE!</v>
      </c>
      <c r="L260" s="45" t="e">
        <f t="shared" si="110"/>
        <v>#VALUE!</v>
      </c>
      <c r="M260" s="45" t="e">
        <f t="shared" si="110"/>
        <v>#VALUE!</v>
      </c>
      <c r="N260" s="45" t="e">
        <f t="shared" si="110"/>
        <v>#VALUE!</v>
      </c>
      <c r="O260" s="45" t="e">
        <f t="shared" si="110"/>
        <v>#VALUE!</v>
      </c>
      <c r="P260" s="45" t="e">
        <f t="shared" si="110"/>
        <v>#VALUE!</v>
      </c>
      <c r="Q260" s="45" t="e">
        <f t="shared" si="110"/>
        <v>#VALUE!</v>
      </c>
      <c r="R260" s="45" t="e">
        <f t="shared" si="110"/>
        <v>#VALUE!</v>
      </c>
      <c r="S260" s="45" t="e">
        <f t="shared" si="110"/>
        <v>#VALUE!</v>
      </c>
      <c r="T260" s="45" t="e">
        <f t="shared" si="110"/>
        <v>#VALUE!</v>
      </c>
      <c r="U260" s="45" t="e">
        <f t="shared" si="110"/>
        <v>#VALUE!</v>
      </c>
      <c r="V260" s="45" t="e">
        <f t="shared" si="110"/>
        <v>#VALUE!</v>
      </c>
      <c r="W260" s="45" t="e">
        <f t="shared" si="110"/>
        <v>#VALUE!</v>
      </c>
      <c r="X260" s="45" t="e">
        <f t="shared" si="110"/>
        <v>#VALUE!</v>
      </c>
      <c r="Y260" s="45" t="e">
        <f t="shared" si="110"/>
        <v>#VALUE!</v>
      </c>
      <c r="Z260" s="45" t="e">
        <f t="shared" si="110"/>
        <v>#VALUE!</v>
      </c>
      <c r="AA260" s="45" t="e">
        <f t="shared" si="110"/>
        <v>#VALUE!</v>
      </c>
      <c r="AB260" s="45" t="e">
        <f t="shared" si="110"/>
        <v>#VALUE!</v>
      </c>
      <c r="AC260" s="45" t="e">
        <f t="shared" si="110"/>
        <v>#VALUE!</v>
      </c>
      <c r="AD260" s="45" t="e">
        <f t="shared" si="110"/>
        <v>#VALUE!</v>
      </c>
      <c r="AE260" s="45" t="e">
        <f t="shared" si="110"/>
        <v>#VALUE!</v>
      </c>
      <c r="AF260" s="45" t="e">
        <f t="shared" si="110"/>
        <v>#VALUE!</v>
      </c>
      <c r="AG260" s="45" t="e">
        <f t="shared" si="110"/>
        <v>#VALUE!</v>
      </c>
      <c r="AH260" s="46" t="s">
        <v>26</v>
      </c>
      <c r="AI260" s="47">
        <f>_xlfn.AGGREGATE(9,6,C260:AG260)</f>
        <v>0</v>
      </c>
      <c r="AJ260" s="37"/>
    </row>
    <row r="261" spans="2:38" hidden="1" x14ac:dyDescent="0.2">
      <c r="B261" s="44" t="s">
        <v>30</v>
      </c>
      <c r="C261" s="48" t="e">
        <f t="shared" ref="C261:AG261" si="111">IF(AND(DAY(C250)&gt;=8,DAY(C250)&lt;=14,C251="土",OR(C256="休",C256="雨")),1,0)</f>
        <v>#VALUE!</v>
      </c>
      <c r="D261" s="48" t="e">
        <f t="shared" si="111"/>
        <v>#VALUE!</v>
      </c>
      <c r="E261" s="48" t="e">
        <f t="shared" si="111"/>
        <v>#VALUE!</v>
      </c>
      <c r="F261" s="48" t="e">
        <f t="shared" si="111"/>
        <v>#VALUE!</v>
      </c>
      <c r="G261" s="48" t="e">
        <f t="shared" si="111"/>
        <v>#VALUE!</v>
      </c>
      <c r="H261" s="48" t="e">
        <f t="shared" si="111"/>
        <v>#VALUE!</v>
      </c>
      <c r="I261" s="48" t="e">
        <f t="shared" si="111"/>
        <v>#VALUE!</v>
      </c>
      <c r="J261" s="48" t="e">
        <f t="shared" si="111"/>
        <v>#VALUE!</v>
      </c>
      <c r="K261" s="48" t="e">
        <f t="shared" si="111"/>
        <v>#VALUE!</v>
      </c>
      <c r="L261" s="48" t="e">
        <f t="shared" si="111"/>
        <v>#VALUE!</v>
      </c>
      <c r="M261" s="48" t="e">
        <f t="shared" si="111"/>
        <v>#VALUE!</v>
      </c>
      <c r="N261" s="48" t="e">
        <f t="shared" si="111"/>
        <v>#VALUE!</v>
      </c>
      <c r="O261" s="48" t="e">
        <f t="shared" si="111"/>
        <v>#VALUE!</v>
      </c>
      <c r="P261" s="48" t="e">
        <f t="shared" si="111"/>
        <v>#VALUE!</v>
      </c>
      <c r="Q261" s="48" t="e">
        <f t="shared" si="111"/>
        <v>#VALUE!</v>
      </c>
      <c r="R261" s="48" t="e">
        <f t="shared" si="111"/>
        <v>#VALUE!</v>
      </c>
      <c r="S261" s="48" t="e">
        <f t="shared" si="111"/>
        <v>#VALUE!</v>
      </c>
      <c r="T261" s="48" t="e">
        <f t="shared" si="111"/>
        <v>#VALUE!</v>
      </c>
      <c r="U261" s="48" t="e">
        <f t="shared" si="111"/>
        <v>#VALUE!</v>
      </c>
      <c r="V261" s="48" t="e">
        <f t="shared" si="111"/>
        <v>#VALUE!</v>
      </c>
      <c r="W261" s="48" t="e">
        <f t="shared" si="111"/>
        <v>#VALUE!</v>
      </c>
      <c r="X261" s="48" t="e">
        <f t="shared" si="111"/>
        <v>#VALUE!</v>
      </c>
      <c r="Y261" s="48" t="e">
        <f t="shared" si="111"/>
        <v>#VALUE!</v>
      </c>
      <c r="Z261" s="48" t="e">
        <f t="shared" si="111"/>
        <v>#VALUE!</v>
      </c>
      <c r="AA261" s="48" t="e">
        <f t="shared" si="111"/>
        <v>#VALUE!</v>
      </c>
      <c r="AB261" s="48" t="e">
        <f t="shared" si="111"/>
        <v>#VALUE!</v>
      </c>
      <c r="AC261" s="48" t="e">
        <f t="shared" si="111"/>
        <v>#VALUE!</v>
      </c>
      <c r="AD261" s="48" t="e">
        <f t="shared" si="111"/>
        <v>#VALUE!</v>
      </c>
      <c r="AE261" s="48" t="e">
        <f t="shared" si="111"/>
        <v>#VALUE!</v>
      </c>
      <c r="AF261" s="48" t="e">
        <f t="shared" si="111"/>
        <v>#VALUE!</v>
      </c>
      <c r="AG261" s="48" t="e">
        <f t="shared" si="111"/>
        <v>#VALUE!</v>
      </c>
      <c r="AH261" s="49" t="s">
        <v>28</v>
      </c>
      <c r="AI261" s="47">
        <f>_xlfn.AGGREGATE(9,6,C261:AG261)</f>
        <v>0</v>
      </c>
      <c r="AJ261" s="37"/>
    </row>
    <row r="262" spans="2:38" s="34" customFormat="1" x14ac:dyDescent="0.2">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I262" s="58"/>
      <c r="AL262" s="57"/>
    </row>
    <row r="263" spans="2:38" hidden="1" x14ac:dyDescent="0.2">
      <c r="C263" s="2" t="e">
        <f>YEAR(C266)</f>
        <v>#VALUE!</v>
      </c>
      <c r="D263" s="2" t="e">
        <f>MONTH(C266)</f>
        <v>#VALUE!</v>
      </c>
    </row>
    <row r="264" spans="2:38" x14ac:dyDescent="0.2">
      <c r="B264" s="7" t="s">
        <v>16</v>
      </c>
      <c r="C264" s="96" t="e">
        <f>C266</f>
        <v>#VALUE!</v>
      </c>
      <c r="D264" s="96"/>
      <c r="E264" s="96"/>
      <c r="F264" s="96"/>
      <c r="G264" s="96"/>
      <c r="H264" s="96"/>
      <c r="I264" s="96"/>
      <c r="J264" s="96"/>
      <c r="K264" s="96"/>
      <c r="L264" s="96"/>
      <c r="M264" s="96"/>
      <c r="N264" s="96"/>
      <c r="O264" s="96"/>
      <c r="P264" s="96"/>
      <c r="Q264" s="96"/>
      <c r="R264" s="96"/>
      <c r="S264" s="96"/>
      <c r="T264" s="96"/>
      <c r="U264" s="96"/>
      <c r="V264" s="96"/>
      <c r="W264" s="96"/>
      <c r="X264" s="96"/>
      <c r="Y264" s="96"/>
      <c r="Z264" s="96"/>
      <c r="AA264" s="96"/>
      <c r="AB264" s="96"/>
      <c r="AC264" s="96"/>
      <c r="AD264" s="96"/>
      <c r="AE264" s="96"/>
      <c r="AF264" s="96"/>
      <c r="AG264" s="96"/>
      <c r="AH264" s="96"/>
      <c r="AI264" s="96"/>
    </row>
    <row r="265" spans="2:38" hidden="1" x14ac:dyDescent="0.2">
      <c r="B265" s="51"/>
      <c r="C265" s="30" t="e">
        <f>DATE($C263,$D263,1)</f>
        <v>#VALUE!</v>
      </c>
      <c r="D265" s="30" t="e">
        <f t="shared" ref="D265:AG265" si="112">C265+1</f>
        <v>#VALUE!</v>
      </c>
      <c r="E265" s="30" t="e">
        <f t="shared" si="112"/>
        <v>#VALUE!</v>
      </c>
      <c r="F265" s="30" t="e">
        <f t="shared" si="112"/>
        <v>#VALUE!</v>
      </c>
      <c r="G265" s="30" t="e">
        <f t="shared" si="112"/>
        <v>#VALUE!</v>
      </c>
      <c r="H265" s="30" t="e">
        <f t="shared" si="112"/>
        <v>#VALUE!</v>
      </c>
      <c r="I265" s="30" t="e">
        <f t="shared" si="112"/>
        <v>#VALUE!</v>
      </c>
      <c r="J265" s="30" t="e">
        <f t="shared" si="112"/>
        <v>#VALUE!</v>
      </c>
      <c r="K265" s="30" t="e">
        <f t="shared" si="112"/>
        <v>#VALUE!</v>
      </c>
      <c r="L265" s="30" t="e">
        <f t="shared" si="112"/>
        <v>#VALUE!</v>
      </c>
      <c r="M265" s="30" t="e">
        <f t="shared" si="112"/>
        <v>#VALUE!</v>
      </c>
      <c r="N265" s="30" t="e">
        <f t="shared" si="112"/>
        <v>#VALUE!</v>
      </c>
      <c r="O265" s="30" t="e">
        <f t="shared" si="112"/>
        <v>#VALUE!</v>
      </c>
      <c r="P265" s="30" t="e">
        <f t="shared" si="112"/>
        <v>#VALUE!</v>
      </c>
      <c r="Q265" s="30" t="e">
        <f t="shared" si="112"/>
        <v>#VALUE!</v>
      </c>
      <c r="R265" s="30" t="e">
        <f t="shared" si="112"/>
        <v>#VALUE!</v>
      </c>
      <c r="S265" s="30" t="e">
        <f t="shared" si="112"/>
        <v>#VALUE!</v>
      </c>
      <c r="T265" s="30" t="e">
        <f t="shared" si="112"/>
        <v>#VALUE!</v>
      </c>
      <c r="U265" s="30" t="e">
        <f t="shared" si="112"/>
        <v>#VALUE!</v>
      </c>
      <c r="V265" s="30" t="e">
        <f t="shared" si="112"/>
        <v>#VALUE!</v>
      </c>
      <c r="W265" s="30" t="e">
        <f t="shared" si="112"/>
        <v>#VALUE!</v>
      </c>
      <c r="X265" s="30" t="e">
        <f t="shared" si="112"/>
        <v>#VALUE!</v>
      </c>
      <c r="Y265" s="30" t="e">
        <f t="shared" si="112"/>
        <v>#VALUE!</v>
      </c>
      <c r="Z265" s="30" t="e">
        <f t="shared" si="112"/>
        <v>#VALUE!</v>
      </c>
      <c r="AA265" s="30" t="e">
        <f t="shared" si="112"/>
        <v>#VALUE!</v>
      </c>
      <c r="AB265" s="30" t="e">
        <f t="shared" si="112"/>
        <v>#VALUE!</v>
      </c>
      <c r="AC265" s="30" t="e">
        <f t="shared" si="112"/>
        <v>#VALUE!</v>
      </c>
      <c r="AD265" s="30" t="e">
        <f t="shared" si="112"/>
        <v>#VALUE!</v>
      </c>
      <c r="AE265" s="30" t="e">
        <f t="shared" si="112"/>
        <v>#VALUE!</v>
      </c>
      <c r="AF265" s="30" t="e">
        <f t="shared" si="112"/>
        <v>#VALUE!</v>
      </c>
      <c r="AG265" s="30" t="e">
        <f t="shared" si="112"/>
        <v>#VALUE!</v>
      </c>
      <c r="AH265" s="52"/>
      <c r="AI265" s="53"/>
    </row>
    <row r="266" spans="2:38" x14ac:dyDescent="0.2">
      <c r="B266" s="54" t="s">
        <v>17</v>
      </c>
      <c r="C266" s="55" t="e">
        <f>IF(EDATE(C249,1)&gt;$G$5,"",EDATE(C249,1))</f>
        <v>#VALUE!</v>
      </c>
      <c r="D266" s="30" t="e">
        <f t="shared" ref="D266:AG266" si="113">IF(D265&gt;$G$5,"",IF(C266=EOMONTH(DATE($C263,$D263,1),0),"",IF(C266="","",C266+1)))</f>
        <v>#VALUE!</v>
      </c>
      <c r="E266" s="30" t="e">
        <f t="shared" si="113"/>
        <v>#VALUE!</v>
      </c>
      <c r="F266" s="30" t="e">
        <f t="shared" si="113"/>
        <v>#VALUE!</v>
      </c>
      <c r="G266" s="30" t="e">
        <f t="shared" si="113"/>
        <v>#VALUE!</v>
      </c>
      <c r="H266" s="30" t="e">
        <f t="shared" si="113"/>
        <v>#VALUE!</v>
      </c>
      <c r="I266" s="30" t="e">
        <f t="shared" si="113"/>
        <v>#VALUE!</v>
      </c>
      <c r="J266" s="30" t="e">
        <f t="shared" si="113"/>
        <v>#VALUE!</v>
      </c>
      <c r="K266" s="30" t="e">
        <f t="shared" si="113"/>
        <v>#VALUE!</v>
      </c>
      <c r="L266" s="30" t="e">
        <f t="shared" si="113"/>
        <v>#VALUE!</v>
      </c>
      <c r="M266" s="30" t="e">
        <f t="shared" si="113"/>
        <v>#VALUE!</v>
      </c>
      <c r="N266" s="30" t="e">
        <f t="shared" si="113"/>
        <v>#VALUE!</v>
      </c>
      <c r="O266" s="30" t="e">
        <f t="shared" si="113"/>
        <v>#VALUE!</v>
      </c>
      <c r="P266" s="30" t="e">
        <f t="shared" si="113"/>
        <v>#VALUE!</v>
      </c>
      <c r="Q266" s="30" t="e">
        <f t="shared" si="113"/>
        <v>#VALUE!</v>
      </c>
      <c r="R266" s="30" t="e">
        <f t="shared" si="113"/>
        <v>#VALUE!</v>
      </c>
      <c r="S266" s="30" t="e">
        <f t="shared" si="113"/>
        <v>#VALUE!</v>
      </c>
      <c r="T266" s="30" t="e">
        <f t="shared" si="113"/>
        <v>#VALUE!</v>
      </c>
      <c r="U266" s="30" t="e">
        <f t="shared" si="113"/>
        <v>#VALUE!</v>
      </c>
      <c r="V266" s="30" t="e">
        <f t="shared" si="113"/>
        <v>#VALUE!</v>
      </c>
      <c r="W266" s="30" t="e">
        <f t="shared" si="113"/>
        <v>#VALUE!</v>
      </c>
      <c r="X266" s="30" t="e">
        <f t="shared" si="113"/>
        <v>#VALUE!</v>
      </c>
      <c r="Y266" s="30" t="e">
        <f t="shared" si="113"/>
        <v>#VALUE!</v>
      </c>
      <c r="Z266" s="30" t="e">
        <f t="shared" si="113"/>
        <v>#VALUE!</v>
      </c>
      <c r="AA266" s="30" t="e">
        <f t="shared" si="113"/>
        <v>#VALUE!</v>
      </c>
      <c r="AB266" s="30" t="e">
        <f t="shared" si="113"/>
        <v>#VALUE!</v>
      </c>
      <c r="AC266" s="30" t="e">
        <f t="shared" si="113"/>
        <v>#VALUE!</v>
      </c>
      <c r="AD266" s="30" t="e">
        <f t="shared" si="113"/>
        <v>#VALUE!</v>
      </c>
      <c r="AE266" s="30" t="e">
        <f t="shared" si="113"/>
        <v>#VALUE!</v>
      </c>
      <c r="AF266" s="30" t="e">
        <f t="shared" si="113"/>
        <v>#VALUE!</v>
      </c>
      <c r="AG266" s="30" t="e">
        <f t="shared" si="113"/>
        <v>#VALUE!</v>
      </c>
      <c r="AH266" s="31" t="s">
        <v>18</v>
      </c>
      <c r="AI266" s="32">
        <f>+COUNTIFS(C267:AG267,"土",C268:AG268,"")+COUNTIFS(C267:AG267,"日",C268:AG268,"")</f>
        <v>0</v>
      </c>
    </row>
    <row r="267" spans="2:38" s="34" customFormat="1" x14ac:dyDescent="0.2">
      <c r="B267" s="56" t="s">
        <v>19</v>
      </c>
      <c r="C267" s="33" t="str">
        <f t="shared" ref="C267:AG267" si="114">IFERROR(TEXT(WEEKDAY(+C266),"aaa"),"")</f>
        <v/>
      </c>
      <c r="D267" s="33" t="str">
        <f t="shared" si="114"/>
        <v/>
      </c>
      <c r="E267" s="33" t="str">
        <f t="shared" si="114"/>
        <v/>
      </c>
      <c r="F267" s="33" t="str">
        <f t="shared" si="114"/>
        <v/>
      </c>
      <c r="G267" s="33" t="str">
        <f t="shared" si="114"/>
        <v/>
      </c>
      <c r="H267" s="33" t="str">
        <f t="shared" si="114"/>
        <v/>
      </c>
      <c r="I267" s="33" t="str">
        <f t="shared" si="114"/>
        <v/>
      </c>
      <c r="J267" s="33" t="str">
        <f t="shared" si="114"/>
        <v/>
      </c>
      <c r="K267" s="33" t="str">
        <f t="shared" si="114"/>
        <v/>
      </c>
      <c r="L267" s="33" t="str">
        <f t="shared" si="114"/>
        <v/>
      </c>
      <c r="M267" s="33" t="str">
        <f t="shared" si="114"/>
        <v/>
      </c>
      <c r="N267" s="33" t="str">
        <f t="shared" si="114"/>
        <v/>
      </c>
      <c r="O267" s="33" t="str">
        <f t="shared" si="114"/>
        <v/>
      </c>
      <c r="P267" s="33" t="str">
        <f t="shared" si="114"/>
        <v/>
      </c>
      <c r="Q267" s="33" t="str">
        <f t="shared" si="114"/>
        <v/>
      </c>
      <c r="R267" s="33" t="str">
        <f t="shared" si="114"/>
        <v/>
      </c>
      <c r="S267" s="33" t="str">
        <f t="shared" si="114"/>
        <v/>
      </c>
      <c r="T267" s="33" t="str">
        <f t="shared" si="114"/>
        <v/>
      </c>
      <c r="U267" s="33" t="str">
        <f t="shared" si="114"/>
        <v/>
      </c>
      <c r="V267" s="33" t="str">
        <f t="shared" si="114"/>
        <v/>
      </c>
      <c r="W267" s="33" t="str">
        <f t="shared" si="114"/>
        <v/>
      </c>
      <c r="X267" s="33" t="str">
        <f t="shared" si="114"/>
        <v/>
      </c>
      <c r="Y267" s="33" t="str">
        <f t="shared" si="114"/>
        <v/>
      </c>
      <c r="Z267" s="33" t="str">
        <f t="shared" si="114"/>
        <v/>
      </c>
      <c r="AA267" s="33" t="str">
        <f t="shared" si="114"/>
        <v/>
      </c>
      <c r="AB267" s="33" t="str">
        <f t="shared" si="114"/>
        <v/>
      </c>
      <c r="AC267" s="33" t="str">
        <f t="shared" si="114"/>
        <v/>
      </c>
      <c r="AD267" s="33" t="str">
        <f t="shared" si="114"/>
        <v/>
      </c>
      <c r="AE267" s="33" t="str">
        <f t="shared" si="114"/>
        <v/>
      </c>
      <c r="AF267" s="33" t="str">
        <f t="shared" si="114"/>
        <v/>
      </c>
      <c r="AG267" s="33" t="str">
        <f t="shared" si="114"/>
        <v/>
      </c>
      <c r="AH267" s="31" t="s">
        <v>20</v>
      </c>
      <c r="AI267" s="32">
        <f>+COUNTIF(C268:AG268,"夏休")+COUNTIF(C268:AG268,"冬休")+COUNTIF(C268:AG268,"中止")</f>
        <v>0</v>
      </c>
      <c r="AL267" s="57"/>
    </row>
    <row r="268" spans="2:38" s="34" customFormat="1" ht="13.5" customHeight="1" x14ac:dyDescent="0.2">
      <c r="B268" s="84" t="s">
        <v>20</v>
      </c>
      <c r="C268" s="85"/>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7"/>
      <c r="AH268" s="35" t="s">
        <v>1</v>
      </c>
      <c r="AI268" s="36">
        <f>COUNT(C266:AG266)-AI267</f>
        <v>0</v>
      </c>
      <c r="AL268" s="57"/>
    </row>
    <row r="269" spans="2:38" s="34" customFormat="1" ht="13.5" customHeight="1" x14ac:dyDescent="0.2">
      <c r="B269" s="84"/>
      <c r="C269" s="85"/>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7"/>
      <c r="AH269" s="35" t="s">
        <v>21</v>
      </c>
      <c r="AI269" s="36">
        <f>+COUNTIF(C270:AG271,"休")</f>
        <v>0</v>
      </c>
      <c r="AJ269" s="37" t="e">
        <f>IF(AI270&gt;0.285,"",IF(AI269&lt;AI266,"←計画日数が足りません",""))</f>
        <v>#DIV/0!</v>
      </c>
      <c r="AL269" s="57"/>
    </row>
    <row r="270" spans="2:38" s="34" customFormat="1" ht="13.5" customHeight="1" x14ac:dyDescent="0.2">
      <c r="B270" s="88" t="s">
        <v>7</v>
      </c>
      <c r="C270" s="89"/>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c r="AD270" s="90"/>
      <c r="AE270" s="90"/>
      <c r="AF270" s="90"/>
      <c r="AG270" s="91"/>
      <c r="AH270" s="35" t="s">
        <v>22</v>
      </c>
      <c r="AI270" s="38" t="e">
        <f>+AI269/AI268</f>
        <v>#DIV/0!</v>
      </c>
      <c r="AL270" s="57"/>
    </row>
    <row r="271" spans="2:38" s="34" customFormat="1" x14ac:dyDescent="0.2">
      <c r="B271" s="88"/>
      <c r="C271" s="89"/>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c r="AD271" s="90"/>
      <c r="AE271" s="90"/>
      <c r="AF271" s="90"/>
      <c r="AG271" s="91"/>
      <c r="AH271" s="35" t="s">
        <v>2</v>
      </c>
      <c r="AI271" s="36">
        <f>+COUNTA(C272:AG273)</f>
        <v>0</v>
      </c>
      <c r="AL271" s="57"/>
    </row>
    <row r="272" spans="2:38" s="34" customFormat="1" x14ac:dyDescent="0.2">
      <c r="B272" s="92" t="s">
        <v>11</v>
      </c>
      <c r="C272" s="93"/>
      <c r="D272" s="94"/>
      <c r="E272" s="94"/>
      <c r="F272" s="94"/>
      <c r="G272" s="94"/>
      <c r="H272" s="94"/>
      <c r="I272" s="94"/>
      <c r="J272" s="94"/>
      <c r="K272" s="94"/>
      <c r="L272" s="94"/>
      <c r="M272" s="94"/>
      <c r="N272" s="94"/>
      <c r="O272" s="94"/>
      <c r="P272" s="94"/>
      <c r="Q272" s="94"/>
      <c r="R272" s="94"/>
      <c r="S272" s="94"/>
      <c r="T272" s="94"/>
      <c r="U272" s="94"/>
      <c r="V272" s="94"/>
      <c r="W272" s="94"/>
      <c r="X272" s="94"/>
      <c r="Y272" s="94"/>
      <c r="Z272" s="94"/>
      <c r="AA272" s="94"/>
      <c r="AB272" s="94"/>
      <c r="AC272" s="94"/>
      <c r="AD272" s="94"/>
      <c r="AE272" s="94"/>
      <c r="AF272" s="94"/>
      <c r="AG272" s="95"/>
      <c r="AH272" s="39" t="s">
        <v>23</v>
      </c>
      <c r="AI272" s="40" t="e">
        <f>+AI271/AI268</f>
        <v>#DIV/0!</v>
      </c>
      <c r="AL272" s="22">
        <f>+COUNTIF(C270:AG271,"休")</f>
        <v>0</v>
      </c>
    </row>
    <row r="273" spans="2:38" s="34" customFormat="1" x14ac:dyDescent="0.2">
      <c r="B273" s="92"/>
      <c r="C273" s="93"/>
      <c r="D273" s="94"/>
      <c r="E273" s="94"/>
      <c r="F273" s="94"/>
      <c r="G273" s="94"/>
      <c r="H273" s="94"/>
      <c r="I273" s="94"/>
      <c r="J273" s="94"/>
      <c r="K273" s="94"/>
      <c r="L273" s="94"/>
      <c r="M273" s="94"/>
      <c r="N273" s="94"/>
      <c r="O273" s="94"/>
      <c r="P273" s="94"/>
      <c r="Q273" s="94"/>
      <c r="R273" s="94"/>
      <c r="S273" s="94"/>
      <c r="T273" s="94"/>
      <c r="U273" s="94"/>
      <c r="V273" s="94"/>
      <c r="W273" s="94"/>
      <c r="X273" s="94"/>
      <c r="Y273" s="94"/>
      <c r="Z273" s="94"/>
      <c r="AA273" s="94"/>
      <c r="AB273" s="94"/>
      <c r="AC273" s="94"/>
      <c r="AD273" s="94"/>
      <c r="AE273" s="94"/>
      <c r="AF273" s="94"/>
      <c r="AG273" s="95"/>
      <c r="AH273" s="41" t="s">
        <v>24</v>
      </c>
      <c r="AI273" s="42" t="str">
        <f>IF(7&gt;AI268,"対象外",IF(AI271&gt;=AI266,"OK","NG"))</f>
        <v>対象外</v>
      </c>
      <c r="AJ273" s="37" t="str">
        <f>IF(AI273="対象外","←７日間に満たない期間は達成判定の対象外",IF(AI273="NG","←月単位未達成","←月単位達成"))</f>
        <v>←７日間に満たない期間は達成判定の対象外</v>
      </c>
      <c r="AL273" s="43" t="str">
        <f>IF(7&gt;AI268,"対象外",IF(AL272&gt;=AI266,"OK","NG"))</f>
        <v>対象外</v>
      </c>
    </row>
    <row r="274" spans="2:38" hidden="1" x14ac:dyDescent="0.2">
      <c r="B274" s="44" t="s">
        <v>25</v>
      </c>
      <c r="C274" s="45" t="e">
        <f t="shared" ref="C274:AG274" si="115">IF(AND(DAY(C266)&gt;=22,DAY(C266)&lt;=28,C267="土"),1,0)</f>
        <v>#VALUE!</v>
      </c>
      <c r="D274" s="45" t="e">
        <f t="shared" si="115"/>
        <v>#VALUE!</v>
      </c>
      <c r="E274" s="45" t="e">
        <f t="shared" si="115"/>
        <v>#VALUE!</v>
      </c>
      <c r="F274" s="45" t="e">
        <f t="shared" si="115"/>
        <v>#VALUE!</v>
      </c>
      <c r="G274" s="45" t="e">
        <f t="shared" si="115"/>
        <v>#VALUE!</v>
      </c>
      <c r="H274" s="45" t="e">
        <f t="shared" si="115"/>
        <v>#VALUE!</v>
      </c>
      <c r="I274" s="45" t="e">
        <f t="shared" si="115"/>
        <v>#VALUE!</v>
      </c>
      <c r="J274" s="45" t="e">
        <f t="shared" si="115"/>
        <v>#VALUE!</v>
      </c>
      <c r="K274" s="45" t="e">
        <f t="shared" si="115"/>
        <v>#VALUE!</v>
      </c>
      <c r="L274" s="45" t="e">
        <f t="shared" si="115"/>
        <v>#VALUE!</v>
      </c>
      <c r="M274" s="45" t="e">
        <f t="shared" si="115"/>
        <v>#VALUE!</v>
      </c>
      <c r="N274" s="45" t="e">
        <f t="shared" si="115"/>
        <v>#VALUE!</v>
      </c>
      <c r="O274" s="45" t="e">
        <f t="shared" si="115"/>
        <v>#VALUE!</v>
      </c>
      <c r="P274" s="45" t="e">
        <f t="shared" si="115"/>
        <v>#VALUE!</v>
      </c>
      <c r="Q274" s="45" t="e">
        <f t="shared" si="115"/>
        <v>#VALUE!</v>
      </c>
      <c r="R274" s="45" t="e">
        <f t="shared" si="115"/>
        <v>#VALUE!</v>
      </c>
      <c r="S274" s="45" t="e">
        <f t="shared" si="115"/>
        <v>#VALUE!</v>
      </c>
      <c r="T274" s="45" t="e">
        <f t="shared" si="115"/>
        <v>#VALUE!</v>
      </c>
      <c r="U274" s="45" t="e">
        <f t="shared" si="115"/>
        <v>#VALUE!</v>
      </c>
      <c r="V274" s="45" t="e">
        <f t="shared" si="115"/>
        <v>#VALUE!</v>
      </c>
      <c r="W274" s="45" t="e">
        <f t="shared" si="115"/>
        <v>#VALUE!</v>
      </c>
      <c r="X274" s="45" t="e">
        <f t="shared" si="115"/>
        <v>#VALUE!</v>
      </c>
      <c r="Y274" s="45" t="e">
        <f t="shared" si="115"/>
        <v>#VALUE!</v>
      </c>
      <c r="Z274" s="45" t="e">
        <f t="shared" si="115"/>
        <v>#VALUE!</v>
      </c>
      <c r="AA274" s="45" t="e">
        <f t="shared" si="115"/>
        <v>#VALUE!</v>
      </c>
      <c r="AB274" s="45" t="e">
        <f t="shared" si="115"/>
        <v>#VALUE!</v>
      </c>
      <c r="AC274" s="45" t="e">
        <f t="shared" si="115"/>
        <v>#VALUE!</v>
      </c>
      <c r="AD274" s="45" t="e">
        <f t="shared" si="115"/>
        <v>#VALUE!</v>
      </c>
      <c r="AE274" s="45" t="e">
        <f t="shared" si="115"/>
        <v>#VALUE!</v>
      </c>
      <c r="AF274" s="45" t="e">
        <f t="shared" si="115"/>
        <v>#VALUE!</v>
      </c>
      <c r="AG274" s="45" t="e">
        <f t="shared" si="115"/>
        <v>#VALUE!</v>
      </c>
      <c r="AH274" s="46" t="s">
        <v>26</v>
      </c>
      <c r="AI274" s="47">
        <f>_xlfn.AGGREGATE(9,6,C274:AG274)</f>
        <v>0</v>
      </c>
      <c r="AJ274" s="37"/>
    </row>
    <row r="275" spans="2:38" hidden="1" x14ac:dyDescent="0.2">
      <c r="B275" s="44" t="s">
        <v>27</v>
      </c>
      <c r="C275" s="48" t="e">
        <f t="shared" ref="C275:AG275" si="116">IF(AND(DAY(C266)&gt;=22,DAY(C266)&lt;=28,C267="土",OR(C272="休",C272="雨")),1,0)</f>
        <v>#VALUE!</v>
      </c>
      <c r="D275" s="48" t="e">
        <f t="shared" si="116"/>
        <v>#VALUE!</v>
      </c>
      <c r="E275" s="48" t="e">
        <f t="shared" si="116"/>
        <v>#VALUE!</v>
      </c>
      <c r="F275" s="48" t="e">
        <f t="shared" si="116"/>
        <v>#VALUE!</v>
      </c>
      <c r="G275" s="48" t="e">
        <f t="shared" si="116"/>
        <v>#VALUE!</v>
      </c>
      <c r="H275" s="48" t="e">
        <f t="shared" si="116"/>
        <v>#VALUE!</v>
      </c>
      <c r="I275" s="48" t="e">
        <f t="shared" si="116"/>
        <v>#VALUE!</v>
      </c>
      <c r="J275" s="48" t="e">
        <f t="shared" si="116"/>
        <v>#VALUE!</v>
      </c>
      <c r="K275" s="48" t="e">
        <f t="shared" si="116"/>
        <v>#VALUE!</v>
      </c>
      <c r="L275" s="48" t="e">
        <f t="shared" si="116"/>
        <v>#VALUE!</v>
      </c>
      <c r="M275" s="48" t="e">
        <f t="shared" si="116"/>
        <v>#VALUE!</v>
      </c>
      <c r="N275" s="48" t="e">
        <f t="shared" si="116"/>
        <v>#VALUE!</v>
      </c>
      <c r="O275" s="48" t="e">
        <f t="shared" si="116"/>
        <v>#VALUE!</v>
      </c>
      <c r="P275" s="48" t="e">
        <f t="shared" si="116"/>
        <v>#VALUE!</v>
      </c>
      <c r="Q275" s="48" t="e">
        <f t="shared" si="116"/>
        <v>#VALUE!</v>
      </c>
      <c r="R275" s="48" t="e">
        <f t="shared" si="116"/>
        <v>#VALUE!</v>
      </c>
      <c r="S275" s="48" t="e">
        <f t="shared" si="116"/>
        <v>#VALUE!</v>
      </c>
      <c r="T275" s="48" t="e">
        <f t="shared" si="116"/>
        <v>#VALUE!</v>
      </c>
      <c r="U275" s="48" t="e">
        <f t="shared" si="116"/>
        <v>#VALUE!</v>
      </c>
      <c r="V275" s="48" t="e">
        <f t="shared" si="116"/>
        <v>#VALUE!</v>
      </c>
      <c r="W275" s="48" t="e">
        <f t="shared" si="116"/>
        <v>#VALUE!</v>
      </c>
      <c r="X275" s="48" t="e">
        <f t="shared" si="116"/>
        <v>#VALUE!</v>
      </c>
      <c r="Y275" s="48" t="e">
        <f t="shared" si="116"/>
        <v>#VALUE!</v>
      </c>
      <c r="Z275" s="48" t="e">
        <f t="shared" si="116"/>
        <v>#VALUE!</v>
      </c>
      <c r="AA275" s="48" t="e">
        <f t="shared" si="116"/>
        <v>#VALUE!</v>
      </c>
      <c r="AB275" s="48" t="e">
        <f t="shared" si="116"/>
        <v>#VALUE!</v>
      </c>
      <c r="AC275" s="48" t="e">
        <f t="shared" si="116"/>
        <v>#VALUE!</v>
      </c>
      <c r="AD275" s="48" t="e">
        <f t="shared" si="116"/>
        <v>#VALUE!</v>
      </c>
      <c r="AE275" s="48" t="e">
        <f t="shared" si="116"/>
        <v>#VALUE!</v>
      </c>
      <c r="AF275" s="48" t="e">
        <f t="shared" si="116"/>
        <v>#VALUE!</v>
      </c>
      <c r="AG275" s="48" t="e">
        <f t="shared" si="116"/>
        <v>#VALUE!</v>
      </c>
      <c r="AH275" s="49" t="s">
        <v>28</v>
      </c>
      <c r="AI275" s="47">
        <f>_xlfn.AGGREGATE(9,6,C275:AG275)</f>
        <v>0</v>
      </c>
      <c r="AJ275" s="37"/>
    </row>
    <row r="276" spans="2:38" hidden="1" x14ac:dyDescent="0.2">
      <c r="B276" s="44" t="s">
        <v>29</v>
      </c>
      <c r="C276" s="45" t="e">
        <f t="shared" ref="C276:AG276" si="117">IF(AND(DAY(C266)&gt;=8,DAY(C266)&lt;=14,C267="土"),1,0)</f>
        <v>#VALUE!</v>
      </c>
      <c r="D276" s="45" t="e">
        <f t="shared" si="117"/>
        <v>#VALUE!</v>
      </c>
      <c r="E276" s="45" t="e">
        <f t="shared" si="117"/>
        <v>#VALUE!</v>
      </c>
      <c r="F276" s="45" t="e">
        <f t="shared" si="117"/>
        <v>#VALUE!</v>
      </c>
      <c r="G276" s="45" t="e">
        <f t="shared" si="117"/>
        <v>#VALUE!</v>
      </c>
      <c r="H276" s="45" t="e">
        <f t="shared" si="117"/>
        <v>#VALUE!</v>
      </c>
      <c r="I276" s="45" t="e">
        <f t="shared" si="117"/>
        <v>#VALUE!</v>
      </c>
      <c r="J276" s="45" t="e">
        <f t="shared" si="117"/>
        <v>#VALUE!</v>
      </c>
      <c r="K276" s="45" t="e">
        <f t="shared" si="117"/>
        <v>#VALUE!</v>
      </c>
      <c r="L276" s="45" t="e">
        <f t="shared" si="117"/>
        <v>#VALUE!</v>
      </c>
      <c r="M276" s="45" t="e">
        <f t="shared" si="117"/>
        <v>#VALUE!</v>
      </c>
      <c r="N276" s="45" t="e">
        <f t="shared" si="117"/>
        <v>#VALUE!</v>
      </c>
      <c r="O276" s="45" t="e">
        <f t="shared" si="117"/>
        <v>#VALUE!</v>
      </c>
      <c r="P276" s="45" t="e">
        <f t="shared" si="117"/>
        <v>#VALUE!</v>
      </c>
      <c r="Q276" s="45" t="e">
        <f t="shared" si="117"/>
        <v>#VALUE!</v>
      </c>
      <c r="R276" s="45" t="e">
        <f t="shared" si="117"/>
        <v>#VALUE!</v>
      </c>
      <c r="S276" s="45" t="e">
        <f t="shared" si="117"/>
        <v>#VALUE!</v>
      </c>
      <c r="T276" s="45" t="e">
        <f t="shared" si="117"/>
        <v>#VALUE!</v>
      </c>
      <c r="U276" s="45" t="e">
        <f t="shared" si="117"/>
        <v>#VALUE!</v>
      </c>
      <c r="V276" s="45" t="e">
        <f t="shared" si="117"/>
        <v>#VALUE!</v>
      </c>
      <c r="W276" s="45" t="e">
        <f t="shared" si="117"/>
        <v>#VALUE!</v>
      </c>
      <c r="X276" s="45" t="e">
        <f t="shared" si="117"/>
        <v>#VALUE!</v>
      </c>
      <c r="Y276" s="45" t="e">
        <f t="shared" si="117"/>
        <v>#VALUE!</v>
      </c>
      <c r="Z276" s="45" t="e">
        <f t="shared" si="117"/>
        <v>#VALUE!</v>
      </c>
      <c r="AA276" s="45" t="e">
        <f t="shared" si="117"/>
        <v>#VALUE!</v>
      </c>
      <c r="AB276" s="45" t="e">
        <f t="shared" si="117"/>
        <v>#VALUE!</v>
      </c>
      <c r="AC276" s="45" t="e">
        <f t="shared" si="117"/>
        <v>#VALUE!</v>
      </c>
      <c r="AD276" s="45" t="e">
        <f t="shared" si="117"/>
        <v>#VALUE!</v>
      </c>
      <c r="AE276" s="45" t="e">
        <f t="shared" si="117"/>
        <v>#VALUE!</v>
      </c>
      <c r="AF276" s="45" t="e">
        <f t="shared" si="117"/>
        <v>#VALUE!</v>
      </c>
      <c r="AG276" s="45" t="e">
        <f t="shared" si="117"/>
        <v>#VALUE!</v>
      </c>
      <c r="AH276" s="46" t="s">
        <v>26</v>
      </c>
      <c r="AI276" s="47">
        <f>_xlfn.AGGREGATE(9,6,C276:AG276)</f>
        <v>0</v>
      </c>
      <c r="AJ276" s="37"/>
    </row>
    <row r="277" spans="2:38" hidden="1" x14ac:dyDescent="0.2">
      <c r="B277" s="44" t="s">
        <v>30</v>
      </c>
      <c r="C277" s="48" t="e">
        <f t="shared" ref="C277:AG277" si="118">IF(AND(DAY(C266)&gt;=8,DAY(C266)&lt;=14,C267="土",OR(C272="休",C272="雨")),1,0)</f>
        <v>#VALUE!</v>
      </c>
      <c r="D277" s="48" t="e">
        <f t="shared" si="118"/>
        <v>#VALUE!</v>
      </c>
      <c r="E277" s="48" t="e">
        <f t="shared" si="118"/>
        <v>#VALUE!</v>
      </c>
      <c r="F277" s="48" t="e">
        <f t="shared" si="118"/>
        <v>#VALUE!</v>
      </c>
      <c r="G277" s="48" t="e">
        <f t="shared" si="118"/>
        <v>#VALUE!</v>
      </c>
      <c r="H277" s="48" t="e">
        <f t="shared" si="118"/>
        <v>#VALUE!</v>
      </c>
      <c r="I277" s="48" t="e">
        <f t="shared" si="118"/>
        <v>#VALUE!</v>
      </c>
      <c r="J277" s="48" t="e">
        <f t="shared" si="118"/>
        <v>#VALUE!</v>
      </c>
      <c r="K277" s="48" t="e">
        <f t="shared" si="118"/>
        <v>#VALUE!</v>
      </c>
      <c r="L277" s="48" t="e">
        <f t="shared" si="118"/>
        <v>#VALUE!</v>
      </c>
      <c r="M277" s="48" t="e">
        <f t="shared" si="118"/>
        <v>#VALUE!</v>
      </c>
      <c r="N277" s="48" t="e">
        <f t="shared" si="118"/>
        <v>#VALUE!</v>
      </c>
      <c r="O277" s="48" t="e">
        <f t="shared" si="118"/>
        <v>#VALUE!</v>
      </c>
      <c r="P277" s="48" t="e">
        <f t="shared" si="118"/>
        <v>#VALUE!</v>
      </c>
      <c r="Q277" s="48" t="e">
        <f t="shared" si="118"/>
        <v>#VALUE!</v>
      </c>
      <c r="R277" s="48" t="e">
        <f t="shared" si="118"/>
        <v>#VALUE!</v>
      </c>
      <c r="S277" s="48" t="e">
        <f t="shared" si="118"/>
        <v>#VALUE!</v>
      </c>
      <c r="T277" s="48" t="e">
        <f t="shared" si="118"/>
        <v>#VALUE!</v>
      </c>
      <c r="U277" s="48" t="e">
        <f t="shared" si="118"/>
        <v>#VALUE!</v>
      </c>
      <c r="V277" s="48" t="e">
        <f t="shared" si="118"/>
        <v>#VALUE!</v>
      </c>
      <c r="W277" s="48" t="e">
        <f t="shared" si="118"/>
        <v>#VALUE!</v>
      </c>
      <c r="X277" s="48" t="e">
        <f t="shared" si="118"/>
        <v>#VALUE!</v>
      </c>
      <c r="Y277" s="48" t="e">
        <f t="shared" si="118"/>
        <v>#VALUE!</v>
      </c>
      <c r="Z277" s="48" t="e">
        <f t="shared" si="118"/>
        <v>#VALUE!</v>
      </c>
      <c r="AA277" s="48" t="e">
        <f t="shared" si="118"/>
        <v>#VALUE!</v>
      </c>
      <c r="AB277" s="48" t="e">
        <f t="shared" si="118"/>
        <v>#VALUE!</v>
      </c>
      <c r="AC277" s="48" t="e">
        <f t="shared" si="118"/>
        <v>#VALUE!</v>
      </c>
      <c r="AD277" s="48" t="e">
        <f t="shared" si="118"/>
        <v>#VALUE!</v>
      </c>
      <c r="AE277" s="48" t="e">
        <f t="shared" si="118"/>
        <v>#VALUE!</v>
      </c>
      <c r="AF277" s="48" t="e">
        <f t="shared" si="118"/>
        <v>#VALUE!</v>
      </c>
      <c r="AG277" s="48" t="e">
        <f t="shared" si="118"/>
        <v>#VALUE!</v>
      </c>
      <c r="AH277" s="49" t="s">
        <v>28</v>
      </c>
      <c r="AI277" s="47">
        <f>_xlfn.AGGREGATE(9,6,C277:AG277)</f>
        <v>0</v>
      </c>
      <c r="AJ277" s="37"/>
    </row>
    <row r="278" spans="2:38" s="34" customFormat="1" x14ac:dyDescent="0.2">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I278" s="58"/>
      <c r="AL278" s="57"/>
    </row>
    <row r="279" spans="2:38" hidden="1" x14ac:dyDescent="0.2">
      <c r="C279" s="2" t="e">
        <f>YEAR(C282)</f>
        <v>#VALUE!</v>
      </c>
      <c r="D279" s="2" t="e">
        <f>MONTH(C282)</f>
        <v>#VALUE!</v>
      </c>
    </row>
    <row r="280" spans="2:38" x14ac:dyDescent="0.2">
      <c r="B280" s="7" t="s">
        <v>16</v>
      </c>
      <c r="C280" s="96" t="e">
        <f>C282</f>
        <v>#VALUE!</v>
      </c>
      <c r="D280" s="96"/>
      <c r="E280" s="96"/>
      <c r="F280" s="96"/>
      <c r="G280" s="96"/>
      <c r="H280" s="96"/>
      <c r="I280" s="96"/>
      <c r="J280" s="96"/>
      <c r="K280" s="96"/>
      <c r="L280" s="96"/>
      <c r="M280" s="96"/>
      <c r="N280" s="96"/>
      <c r="O280" s="96"/>
      <c r="P280" s="96"/>
      <c r="Q280" s="96"/>
      <c r="R280" s="96"/>
      <c r="S280" s="96"/>
      <c r="T280" s="96"/>
      <c r="U280" s="96"/>
      <c r="V280" s="96"/>
      <c r="W280" s="96"/>
      <c r="X280" s="96"/>
      <c r="Y280" s="96"/>
      <c r="Z280" s="96"/>
      <c r="AA280" s="96"/>
      <c r="AB280" s="96"/>
      <c r="AC280" s="96"/>
      <c r="AD280" s="96"/>
      <c r="AE280" s="96"/>
      <c r="AF280" s="96"/>
      <c r="AG280" s="96"/>
      <c r="AH280" s="96"/>
      <c r="AI280" s="96"/>
    </row>
    <row r="281" spans="2:38" hidden="1" x14ac:dyDescent="0.2">
      <c r="B281" s="51"/>
      <c r="C281" s="30" t="e">
        <f>DATE($C279,$D279,1)</f>
        <v>#VALUE!</v>
      </c>
      <c r="D281" s="30" t="e">
        <f t="shared" ref="D281:AG281" si="119">C281+1</f>
        <v>#VALUE!</v>
      </c>
      <c r="E281" s="30" t="e">
        <f t="shared" si="119"/>
        <v>#VALUE!</v>
      </c>
      <c r="F281" s="30" t="e">
        <f t="shared" si="119"/>
        <v>#VALUE!</v>
      </c>
      <c r="G281" s="30" t="e">
        <f t="shared" si="119"/>
        <v>#VALUE!</v>
      </c>
      <c r="H281" s="30" t="e">
        <f t="shared" si="119"/>
        <v>#VALUE!</v>
      </c>
      <c r="I281" s="30" t="e">
        <f t="shared" si="119"/>
        <v>#VALUE!</v>
      </c>
      <c r="J281" s="30" t="e">
        <f t="shared" si="119"/>
        <v>#VALUE!</v>
      </c>
      <c r="K281" s="30" t="e">
        <f t="shared" si="119"/>
        <v>#VALUE!</v>
      </c>
      <c r="L281" s="30" t="e">
        <f t="shared" si="119"/>
        <v>#VALUE!</v>
      </c>
      <c r="M281" s="30" t="e">
        <f t="shared" si="119"/>
        <v>#VALUE!</v>
      </c>
      <c r="N281" s="30" t="e">
        <f t="shared" si="119"/>
        <v>#VALUE!</v>
      </c>
      <c r="O281" s="30" t="e">
        <f t="shared" si="119"/>
        <v>#VALUE!</v>
      </c>
      <c r="P281" s="30" t="e">
        <f t="shared" si="119"/>
        <v>#VALUE!</v>
      </c>
      <c r="Q281" s="30" t="e">
        <f t="shared" si="119"/>
        <v>#VALUE!</v>
      </c>
      <c r="R281" s="30" t="e">
        <f t="shared" si="119"/>
        <v>#VALUE!</v>
      </c>
      <c r="S281" s="30" t="e">
        <f t="shared" si="119"/>
        <v>#VALUE!</v>
      </c>
      <c r="T281" s="30" t="e">
        <f t="shared" si="119"/>
        <v>#VALUE!</v>
      </c>
      <c r="U281" s="30" t="e">
        <f t="shared" si="119"/>
        <v>#VALUE!</v>
      </c>
      <c r="V281" s="30" t="e">
        <f t="shared" si="119"/>
        <v>#VALUE!</v>
      </c>
      <c r="W281" s="30" t="e">
        <f t="shared" si="119"/>
        <v>#VALUE!</v>
      </c>
      <c r="X281" s="30" t="e">
        <f t="shared" si="119"/>
        <v>#VALUE!</v>
      </c>
      <c r="Y281" s="30" t="e">
        <f t="shared" si="119"/>
        <v>#VALUE!</v>
      </c>
      <c r="Z281" s="30" t="e">
        <f t="shared" si="119"/>
        <v>#VALUE!</v>
      </c>
      <c r="AA281" s="30" t="e">
        <f t="shared" si="119"/>
        <v>#VALUE!</v>
      </c>
      <c r="AB281" s="30" t="e">
        <f t="shared" si="119"/>
        <v>#VALUE!</v>
      </c>
      <c r="AC281" s="30" t="e">
        <f t="shared" si="119"/>
        <v>#VALUE!</v>
      </c>
      <c r="AD281" s="30" t="e">
        <f t="shared" si="119"/>
        <v>#VALUE!</v>
      </c>
      <c r="AE281" s="30" t="e">
        <f t="shared" si="119"/>
        <v>#VALUE!</v>
      </c>
      <c r="AF281" s="30" t="e">
        <f t="shared" si="119"/>
        <v>#VALUE!</v>
      </c>
      <c r="AG281" s="30" t="e">
        <f t="shared" si="119"/>
        <v>#VALUE!</v>
      </c>
      <c r="AH281" s="52"/>
      <c r="AI281" s="53"/>
    </row>
    <row r="282" spans="2:38" x14ac:dyDescent="0.2">
      <c r="B282" s="54" t="s">
        <v>17</v>
      </c>
      <c r="C282" s="55" t="e">
        <f>IF(EDATE(C265,1)&gt;$G$5,"",EDATE(C265,1))</f>
        <v>#VALUE!</v>
      </c>
      <c r="D282" s="30" t="e">
        <f t="shared" ref="D282:AG282" si="120">IF(D281&gt;$G$5,"",IF(C282=EOMONTH(DATE($C279,$D279,1),0),"",IF(C282="","",C282+1)))</f>
        <v>#VALUE!</v>
      </c>
      <c r="E282" s="30" t="e">
        <f t="shared" si="120"/>
        <v>#VALUE!</v>
      </c>
      <c r="F282" s="30" t="e">
        <f t="shared" si="120"/>
        <v>#VALUE!</v>
      </c>
      <c r="G282" s="30" t="e">
        <f t="shared" si="120"/>
        <v>#VALUE!</v>
      </c>
      <c r="H282" s="30" t="e">
        <f t="shared" si="120"/>
        <v>#VALUE!</v>
      </c>
      <c r="I282" s="30" t="e">
        <f t="shared" si="120"/>
        <v>#VALUE!</v>
      </c>
      <c r="J282" s="30" t="e">
        <f t="shared" si="120"/>
        <v>#VALUE!</v>
      </c>
      <c r="K282" s="30" t="e">
        <f t="shared" si="120"/>
        <v>#VALUE!</v>
      </c>
      <c r="L282" s="30" t="e">
        <f t="shared" si="120"/>
        <v>#VALUE!</v>
      </c>
      <c r="M282" s="30" t="e">
        <f t="shared" si="120"/>
        <v>#VALUE!</v>
      </c>
      <c r="N282" s="30" t="e">
        <f t="shared" si="120"/>
        <v>#VALUE!</v>
      </c>
      <c r="O282" s="30" t="e">
        <f t="shared" si="120"/>
        <v>#VALUE!</v>
      </c>
      <c r="P282" s="30" t="e">
        <f t="shared" si="120"/>
        <v>#VALUE!</v>
      </c>
      <c r="Q282" s="30" t="e">
        <f t="shared" si="120"/>
        <v>#VALUE!</v>
      </c>
      <c r="R282" s="30" t="e">
        <f t="shared" si="120"/>
        <v>#VALUE!</v>
      </c>
      <c r="S282" s="30" t="e">
        <f t="shared" si="120"/>
        <v>#VALUE!</v>
      </c>
      <c r="T282" s="30" t="e">
        <f t="shared" si="120"/>
        <v>#VALUE!</v>
      </c>
      <c r="U282" s="30" t="e">
        <f t="shared" si="120"/>
        <v>#VALUE!</v>
      </c>
      <c r="V282" s="30" t="e">
        <f t="shared" si="120"/>
        <v>#VALUE!</v>
      </c>
      <c r="W282" s="30" t="e">
        <f t="shared" si="120"/>
        <v>#VALUE!</v>
      </c>
      <c r="X282" s="30" t="e">
        <f t="shared" si="120"/>
        <v>#VALUE!</v>
      </c>
      <c r="Y282" s="30" t="e">
        <f t="shared" si="120"/>
        <v>#VALUE!</v>
      </c>
      <c r="Z282" s="30" t="e">
        <f t="shared" si="120"/>
        <v>#VALUE!</v>
      </c>
      <c r="AA282" s="30" t="e">
        <f t="shared" si="120"/>
        <v>#VALUE!</v>
      </c>
      <c r="AB282" s="30" t="e">
        <f t="shared" si="120"/>
        <v>#VALUE!</v>
      </c>
      <c r="AC282" s="30" t="e">
        <f t="shared" si="120"/>
        <v>#VALUE!</v>
      </c>
      <c r="AD282" s="30" t="e">
        <f t="shared" si="120"/>
        <v>#VALUE!</v>
      </c>
      <c r="AE282" s="30" t="e">
        <f t="shared" si="120"/>
        <v>#VALUE!</v>
      </c>
      <c r="AF282" s="30" t="e">
        <f t="shared" si="120"/>
        <v>#VALUE!</v>
      </c>
      <c r="AG282" s="30" t="e">
        <f t="shared" si="120"/>
        <v>#VALUE!</v>
      </c>
      <c r="AH282" s="31" t="s">
        <v>18</v>
      </c>
      <c r="AI282" s="32">
        <f>+COUNTIFS(C283:AG283,"土",C284:AG284,"")+COUNTIFS(C283:AG283,"日",C284:AG284,"")</f>
        <v>0</v>
      </c>
    </row>
    <row r="283" spans="2:38" s="34" customFormat="1" x14ac:dyDescent="0.2">
      <c r="B283" s="56" t="s">
        <v>19</v>
      </c>
      <c r="C283" s="33" t="str">
        <f t="shared" ref="C283:AG283" si="121">IFERROR(TEXT(WEEKDAY(+C282),"aaa"),"")</f>
        <v/>
      </c>
      <c r="D283" s="33" t="str">
        <f t="shared" si="121"/>
        <v/>
      </c>
      <c r="E283" s="33" t="str">
        <f t="shared" si="121"/>
        <v/>
      </c>
      <c r="F283" s="33" t="str">
        <f t="shared" si="121"/>
        <v/>
      </c>
      <c r="G283" s="33" t="str">
        <f t="shared" si="121"/>
        <v/>
      </c>
      <c r="H283" s="33" t="str">
        <f t="shared" si="121"/>
        <v/>
      </c>
      <c r="I283" s="33" t="str">
        <f t="shared" si="121"/>
        <v/>
      </c>
      <c r="J283" s="33" t="str">
        <f t="shared" si="121"/>
        <v/>
      </c>
      <c r="K283" s="33" t="str">
        <f t="shared" si="121"/>
        <v/>
      </c>
      <c r="L283" s="33" t="str">
        <f t="shared" si="121"/>
        <v/>
      </c>
      <c r="M283" s="33" t="str">
        <f t="shared" si="121"/>
        <v/>
      </c>
      <c r="N283" s="33" t="str">
        <f t="shared" si="121"/>
        <v/>
      </c>
      <c r="O283" s="33" t="str">
        <f t="shared" si="121"/>
        <v/>
      </c>
      <c r="P283" s="33" t="str">
        <f t="shared" si="121"/>
        <v/>
      </c>
      <c r="Q283" s="33" t="str">
        <f t="shared" si="121"/>
        <v/>
      </c>
      <c r="R283" s="33" t="str">
        <f t="shared" si="121"/>
        <v/>
      </c>
      <c r="S283" s="33" t="str">
        <f t="shared" si="121"/>
        <v/>
      </c>
      <c r="T283" s="33" t="str">
        <f t="shared" si="121"/>
        <v/>
      </c>
      <c r="U283" s="33" t="str">
        <f t="shared" si="121"/>
        <v/>
      </c>
      <c r="V283" s="33" t="str">
        <f t="shared" si="121"/>
        <v/>
      </c>
      <c r="W283" s="33" t="str">
        <f t="shared" si="121"/>
        <v/>
      </c>
      <c r="X283" s="33" t="str">
        <f t="shared" si="121"/>
        <v/>
      </c>
      <c r="Y283" s="33" t="str">
        <f t="shared" si="121"/>
        <v/>
      </c>
      <c r="Z283" s="33" t="str">
        <f t="shared" si="121"/>
        <v/>
      </c>
      <c r="AA283" s="33" t="str">
        <f t="shared" si="121"/>
        <v/>
      </c>
      <c r="AB283" s="33" t="str">
        <f t="shared" si="121"/>
        <v/>
      </c>
      <c r="AC283" s="33" t="str">
        <f t="shared" si="121"/>
        <v/>
      </c>
      <c r="AD283" s="33" t="str">
        <f t="shared" si="121"/>
        <v/>
      </c>
      <c r="AE283" s="33" t="str">
        <f t="shared" si="121"/>
        <v/>
      </c>
      <c r="AF283" s="33" t="str">
        <f t="shared" si="121"/>
        <v/>
      </c>
      <c r="AG283" s="33" t="str">
        <f t="shared" si="121"/>
        <v/>
      </c>
      <c r="AH283" s="31" t="s">
        <v>20</v>
      </c>
      <c r="AI283" s="32">
        <f>+COUNTIF(C284:AG284,"夏休")+COUNTIF(C284:AG284,"冬休")+COUNTIF(C284:AG284,"中止")</f>
        <v>0</v>
      </c>
      <c r="AL283" s="57"/>
    </row>
    <row r="284" spans="2:38" s="34" customFormat="1" ht="13.5" customHeight="1" x14ac:dyDescent="0.2">
      <c r="B284" s="84" t="s">
        <v>20</v>
      </c>
      <c r="C284" s="85"/>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7"/>
      <c r="AH284" s="35" t="s">
        <v>1</v>
      </c>
      <c r="AI284" s="36">
        <f>COUNT(C282:AG282)-AI283</f>
        <v>0</v>
      </c>
      <c r="AL284" s="57"/>
    </row>
    <row r="285" spans="2:38" s="34" customFormat="1" ht="13.5" customHeight="1" x14ac:dyDescent="0.2">
      <c r="B285" s="84"/>
      <c r="C285" s="85"/>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7"/>
      <c r="AH285" s="35" t="s">
        <v>21</v>
      </c>
      <c r="AI285" s="36">
        <f>+COUNTIF(C286:AG287,"休")</f>
        <v>0</v>
      </c>
      <c r="AJ285" s="37" t="e">
        <f>IF(AI286&gt;0.285,"",IF(AI285&lt;AI282,"←計画日数が足りません",""))</f>
        <v>#DIV/0!</v>
      </c>
      <c r="AL285" s="57"/>
    </row>
    <row r="286" spans="2:38" s="34" customFormat="1" ht="13.5" customHeight="1" x14ac:dyDescent="0.2">
      <c r="B286" s="88" t="s">
        <v>7</v>
      </c>
      <c r="C286" s="89"/>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0"/>
      <c r="AG286" s="91"/>
      <c r="AH286" s="35" t="s">
        <v>22</v>
      </c>
      <c r="AI286" s="38" t="e">
        <f>+AI285/AI284</f>
        <v>#DIV/0!</v>
      </c>
      <c r="AL286" s="57"/>
    </row>
    <row r="287" spans="2:38" s="34" customFormat="1" x14ac:dyDescent="0.2">
      <c r="B287" s="88"/>
      <c r="C287" s="89"/>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c r="AB287" s="90"/>
      <c r="AC287" s="90"/>
      <c r="AD287" s="90"/>
      <c r="AE287" s="90"/>
      <c r="AF287" s="90"/>
      <c r="AG287" s="91"/>
      <c r="AH287" s="35" t="s">
        <v>2</v>
      </c>
      <c r="AI287" s="36">
        <f>+COUNTA(C288:AG289)</f>
        <v>0</v>
      </c>
      <c r="AL287" s="57"/>
    </row>
    <row r="288" spans="2:38" s="34" customFormat="1" x14ac:dyDescent="0.2">
      <c r="B288" s="92" t="s">
        <v>11</v>
      </c>
      <c r="C288" s="93"/>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5"/>
      <c r="AH288" s="39" t="s">
        <v>23</v>
      </c>
      <c r="AI288" s="40" t="e">
        <f>+AI287/AI284</f>
        <v>#DIV/0!</v>
      </c>
      <c r="AL288" s="22">
        <f>+COUNTIF(C286:AG287,"休")</f>
        <v>0</v>
      </c>
    </row>
    <row r="289" spans="2:38" s="34" customFormat="1" x14ac:dyDescent="0.2">
      <c r="B289" s="92"/>
      <c r="C289" s="93"/>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c r="AC289" s="94"/>
      <c r="AD289" s="94"/>
      <c r="AE289" s="94"/>
      <c r="AF289" s="94"/>
      <c r="AG289" s="95"/>
      <c r="AH289" s="41" t="s">
        <v>24</v>
      </c>
      <c r="AI289" s="42" t="str">
        <f>IF(7&gt;AI284,"対象外",IF(AI287&gt;=AI282,"OK","NG"))</f>
        <v>対象外</v>
      </c>
      <c r="AJ289" s="37" t="str">
        <f>IF(AI289="対象外","←７日間に満たない期間は達成判定の対象外",IF(AI289="NG","←月単位未達成","←月単位達成"))</f>
        <v>←７日間に満たない期間は達成判定の対象外</v>
      </c>
      <c r="AL289" s="43" t="str">
        <f>IF(7&gt;AI284,"対象外",IF(AL288&gt;=AI282,"OK","NG"))</f>
        <v>対象外</v>
      </c>
    </row>
    <row r="290" spans="2:38" hidden="1" x14ac:dyDescent="0.2">
      <c r="B290" s="44" t="s">
        <v>25</v>
      </c>
      <c r="C290" s="45" t="e">
        <f t="shared" ref="C290:AG290" si="122">IF(AND(DAY(C282)&gt;=22,DAY(C282)&lt;=28,C283="土"),1,0)</f>
        <v>#VALUE!</v>
      </c>
      <c r="D290" s="45" t="e">
        <f t="shared" si="122"/>
        <v>#VALUE!</v>
      </c>
      <c r="E290" s="45" t="e">
        <f t="shared" si="122"/>
        <v>#VALUE!</v>
      </c>
      <c r="F290" s="45" t="e">
        <f t="shared" si="122"/>
        <v>#VALUE!</v>
      </c>
      <c r="G290" s="45" t="e">
        <f t="shared" si="122"/>
        <v>#VALUE!</v>
      </c>
      <c r="H290" s="45" t="e">
        <f t="shared" si="122"/>
        <v>#VALUE!</v>
      </c>
      <c r="I290" s="45" t="e">
        <f t="shared" si="122"/>
        <v>#VALUE!</v>
      </c>
      <c r="J290" s="45" t="e">
        <f t="shared" si="122"/>
        <v>#VALUE!</v>
      </c>
      <c r="K290" s="45" t="e">
        <f t="shared" si="122"/>
        <v>#VALUE!</v>
      </c>
      <c r="L290" s="45" t="e">
        <f t="shared" si="122"/>
        <v>#VALUE!</v>
      </c>
      <c r="M290" s="45" t="e">
        <f t="shared" si="122"/>
        <v>#VALUE!</v>
      </c>
      <c r="N290" s="45" t="e">
        <f t="shared" si="122"/>
        <v>#VALUE!</v>
      </c>
      <c r="O290" s="45" t="e">
        <f t="shared" si="122"/>
        <v>#VALUE!</v>
      </c>
      <c r="P290" s="45" t="e">
        <f t="shared" si="122"/>
        <v>#VALUE!</v>
      </c>
      <c r="Q290" s="45" t="e">
        <f t="shared" si="122"/>
        <v>#VALUE!</v>
      </c>
      <c r="R290" s="45" t="e">
        <f t="shared" si="122"/>
        <v>#VALUE!</v>
      </c>
      <c r="S290" s="45" t="e">
        <f t="shared" si="122"/>
        <v>#VALUE!</v>
      </c>
      <c r="T290" s="45" t="e">
        <f t="shared" si="122"/>
        <v>#VALUE!</v>
      </c>
      <c r="U290" s="45" t="e">
        <f t="shared" si="122"/>
        <v>#VALUE!</v>
      </c>
      <c r="V290" s="45" t="e">
        <f t="shared" si="122"/>
        <v>#VALUE!</v>
      </c>
      <c r="W290" s="45" t="e">
        <f t="shared" si="122"/>
        <v>#VALUE!</v>
      </c>
      <c r="X290" s="45" t="e">
        <f t="shared" si="122"/>
        <v>#VALUE!</v>
      </c>
      <c r="Y290" s="45" t="e">
        <f t="shared" si="122"/>
        <v>#VALUE!</v>
      </c>
      <c r="Z290" s="45" t="e">
        <f t="shared" si="122"/>
        <v>#VALUE!</v>
      </c>
      <c r="AA290" s="45" t="e">
        <f t="shared" si="122"/>
        <v>#VALUE!</v>
      </c>
      <c r="AB290" s="45" t="e">
        <f t="shared" si="122"/>
        <v>#VALUE!</v>
      </c>
      <c r="AC290" s="45" t="e">
        <f t="shared" si="122"/>
        <v>#VALUE!</v>
      </c>
      <c r="AD290" s="45" t="e">
        <f t="shared" si="122"/>
        <v>#VALUE!</v>
      </c>
      <c r="AE290" s="45" t="e">
        <f t="shared" si="122"/>
        <v>#VALUE!</v>
      </c>
      <c r="AF290" s="45" t="e">
        <f t="shared" si="122"/>
        <v>#VALUE!</v>
      </c>
      <c r="AG290" s="45" t="e">
        <f t="shared" si="122"/>
        <v>#VALUE!</v>
      </c>
      <c r="AH290" s="46" t="s">
        <v>26</v>
      </c>
      <c r="AI290" s="47">
        <f>_xlfn.AGGREGATE(9,6,C290:AG290)</f>
        <v>0</v>
      </c>
      <c r="AJ290" s="37"/>
    </row>
    <row r="291" spans="2:38" hidden="1" x14ac:dyDescent="0.2">
      <c r="B291" s="44" t="s">
        <v>27</v>
      </c>
      <c r="C291" s="48" t="e">
        <f t="shared" ref="C291:AG291" si="123">IF(AND(DAY(C282)&gt;=22,DAY(C282)&lt;=28,C283="土",OR(C288="休",C288="雨")),1,0)</f>
        <v>#VALUE!</v>
      </c>
      <c r="D291" s="48" t="e">
        <f t="shared" si="123"/>
        <v>#VALUE!</v>
      </c>
      <c r="E291" s="48" t="e">
        <f t="shared" si="123"/>
        <v>#VALUE!</v>
      </c>
      <c r="F291" s="48" t="e">
        <f t="shared" si="123"/>
        <v>#VALUE!</v>
      </c>
      <c r="G291" s="48" t="e">
        <f t="shared" si="123"/>
        <v>#VALUE!</v>
      </c>
      <c r="H291" s="48" t="e">
        <f t="shared" si="123"/>
        <v>#VALUE!</v>
      </c>
      <c r="I291" s="48" t="e">
        <f t="shared" si="123"/>
        <v>#VALUE!</v>
      </c>
      <c r="J291" s="48" t="e">
        <f t="shared" si="123"/>
        <v>#VALUE!</v>
      </c>
      <c r="K291" s="48" t="e">
        <f t="shared" si="123"/>
        <v>#VALUE!</v>
      </c>
      <c r="L291" s="48" t="e">
        <f t="shared" si="123"/>
        <v>#VALUE!</v>
      </c>
      <c r="M291" s="48" t="e">
        <f t="shared" si="123"/>
        <v>#VALUE!</v>
      </c>
      <c r="N291" s="48" t="e">
        <f t="shared" si="123"/>
        <v>#VALUE!</v>
      </c>
      <c r="O291" s="48" t="e">
        <f t="shared" si="123"/>
        <v>#VALUE!</v>
      </c>
      <c r="P291" s="48" t="e">
        <f t="shared" si="123"/>
        <v>#VALUE!</v>
      </c>
      <c r="Q291" s="48" t="e">
        <f t="shared" si="123"/>
        <v>#VALUE!</v>
      </c>
      <c r="R291" s="48" t="e">
        <f t="shared" si="123"/>
        <v>#VALUE!</v>
      </c>
      <c r="S291" s="48" t="e">
        <f t="shared" si="123"/>
        <v>#VALUE!</v>
      </c>
      <c r="T291" s="48" t="e">
        <f t="shared" si="123"/>
        <v>#VALUE!</v>
      </c>
      <c r="U291" s="48" t="e">
        <f t="shared" si="123"/>
        <v>#VALUE!</v>
      </c>
      <c r="V291" s="48" t="e">
        <f t="shared" si="123"/>
        <v>#VALUE!</v>
      </c>
      <c r="W291" s="48" t="e">
        <f t="shared" si="123"/>
        <v>#VALUE!</v>
      </c>
      <c r="X291" s="48" t="e">
        <f t="shared" si="123"/>
        <v>#VALUE!</v>
      </c>
      <c r="Y291" s="48" t="e">
        <f t="shared" si="123"/>
        <v>#VALUE!</v>
      </c>
      <c r="Z291" s="48" t="e">
        <f t="shared" si="123"/>
        <v>#VALUE!</v>
      </c>
      <c r="AA291" s="48" t="e">
        <f t="shared" si="123"/>
        <v>#VALUE!</v>
      </c>
      <c r="AB291" s="48" t="e">
        <f t="shared" si="123"/>
        <v>#VALUE!</v>
      </c>
      <c r="AC291" s="48" t="e">
        <f t="shared" si="123"/>
        <v>#VALUE!</v>
      </c>
      <c r="AD291" s="48" t="e">
        <f t="shared" si="123"/>
        <v>#VALUE!</v>
      </c>
      <c r="AE291" s="48" t="e">
        <f t="shared" si="123"/>
        <v>#VALUE!</v>
      </c>
      <c r="AF291" s="48" t="e">
        <f t="shared" si="123"/>
        <v>#VALUE!</v>
      </c>
      <c r="AG291" s="48" t="e">
        <f t="shared" si="123"/>
        <v>#VALUE!</v>
      </c>
      <c r="AH291" s="49" t="s">
        <v>28</v>
      </c>
      <c r="AI291" s="47">
        <f>_xlfn.AGGREGATE(9,6,C291:AG291)</f>
        <v>0</v>
      </c>
      <c r="AJ291" s="37"/>
    </row>
    <row r="292" spans="2:38" hidden="1" x14ac:dyDescent="0.2">
      <c r="B292" s="44" t="s">
        <v>29</v>
      </c>
      <c r="C292" s="45" t="e">
        <f t="shared" ref="C292:AG292" si="124">IF(AND(DAY(C282)&gt;=8,DAY(C282)&lt;=14,C283="土"),1,0)</f>
        <v>#VALUE!</v>
      </c>
      <c r="D292" s="45" t="e">
        <f t="shared" si="124"/>
        <v>#VALUE!</v>
      </c>
      <c r="E292" s="45" t="e">
        <f t="shared" si="124"/>
        <v>#VALUE!</v>
      </c>
      <c r="F292" s="45" t="e">
        <f t="shared" si="124"/>
        <v>#VALUE!</v>
      </c>
      <c r="G292" s="45" t="e">
        <f t="shared" si="124"/>
        <v>#VALUE!</v>
      </c>
      <c r="H292" s="45" t="e">
        <f t="shared" si="124"/>
        <v>#VALUE!</v>
      </c>
      <c r="I292" s="45" t="e">
        <f t="shared" si="124"/>
        <v>#VALUE!</v>
      </c>
      <c r="J292" s="45" t="e">
        <f t="shared" si="124"/>
        <v>#VALUE!</v>
      </c>
      <c r="K292" s="45" t="e">
        <f t="shared" si="124"/>
        <v>#VALUE!</v>
      </c>
      <c r="L292" s="45" t="e">
        <f t="shared" si="124"/>
        <v>#VALUE!</v>
      </c>
      <c r="M292" s="45" t="e">
        <f t="shared" si="124"/>
        <v>#VALUE!</v>
      </c>
      <c r="N292" s="45" t="e">
        <f t="shared" si="124"/>
        <v>#VALUE!</v>
      </c>
      <c r="O292" s="45" t="e">
        <f t="shared" si="124"/>
        <v>#VALUE!</v>
      </c>
      <c r="P292" s="45" t="e">
        <f t="shared" si="124"/>
        <v>#VALUE!</v>
      </c>
      <c r="Q292" s="45" t="e">
        <f t="shared" si="124"/>
        <v>#VALUE!</v>
      </c>
      <c r="R292" s="45" t="e">
        <f t="shared" si="124"/>
        <v>#VALUE!</v>
      </c>
      <c r="S292" s="45" t="e">
        <f t="shared" si="124"/>
        <v>#VALUE!</v>
      </c>
      <c r="T292" s="45" t="e">
        <f t="shared" si="124"/>
        <v>#VALUE!</v>
      </c>
      <c r="U292" s="45" t="e">
        <f t="shared" si="124"/>
        <v>#VALUE!</v>
      </c>
      <c r="V292" s="45" t="e">
        <f t="shared" si="124"/>
        <v>#VALUE!</v>
      </c>
      <c r="W292" s="45" t="e">
        <f t="shared" si="124"/>
        <v>#VALUE!</v>
      </c>
      <c r="X292" s="45" t="e">
        <f t="shared" si="124"/>
        <v>#VALUE!</v>
      </c>
      <c r="Y292" s="45" t="e">
        <f t="shared" si="124"/>
        <v>#VALUE!</v>
      </c>
      <c r="Z292" s="45" t="e">
        <f t="shared" si="124"/>
        <v>#VALUE!</v>
      </c>
      <c r="AA292" s="45" t="e">
        <f t="shared" si="124"/>
        <v>#VALUE!</v>
      </c>
      <c r="AB292" s="45" t="e">
        <f t="shared" si="124"/>
        <v>#VALUE!</v>
      </c>
      <c r="AC292" s="45" t="e">
        <f t="shared" si="124"/>
        <v>#VALUE!</v>
      </c>
      <c r="AD292" s="45" t="e">
        <f t="shared" si="124"/>
        <v>#VALUE!</v>
      </c>
      <c r="AE292" s="45" t="e">
        <f t="shared" si="124"/>
        <v>#VALUE!</v>
      </c>
      <c r="AF292" s="45" t="e">
        <f t="shared" si="124"/>
        <v>#VALUE!</v>
      </c>
      <c r="AG292" s="45" t="e">
        <f t="shared" si="124"/>
        <v>#VALUE!</v>
      </c>
      <c r="AH292" s="46" t="s">
        <v>26</v>
      </c>
      <c r="AI292" s="47">
        <f>_xlfn.AGGREGATE(9,6,C292:AG292)</f>
        <v>0</v>
      </c>
      <c r="AJ292" s="37"/>
    </row>
    <row r="293" spans="2:38" hidden="1" x14ac:dyDescent="0.2">
      <c r="B293" s="44" t="s">
        <v>30</v>
      </c>
      <c r="C293" s="48" t="e">
        <f t="shared" ref="C293:AG293" si="125">IF(AND(DAY(C282)&gt;=8,DAY(C282)&lt;=14,C283="土",OR(C288="休",C288="雨")),1,0)</f>
        <v>#VALUE!</v>
      </c>
      <c r="D293" s="48" t="e">
        <f t="shared" si="125"/>
        <v>#VALUE!</v>
      </c>
      <c r="E293" s="48" t="e">
        <f t="shared" si="125"/>
        <v>#VALUE!</v>
      </c>
      <c r="F293" s="48" t="e">
        <f t="shared" si="125"/>
        <v>#VALUE!</v>
      </c>
      <c r="G293" s="48" t="e">
        <f t="shared" si="125"/>
        <v>#VALUE!</v>
      </c>
      <c r="H293" s="48" t="e">
        <f t="shared" si="125"/>
        <v>#VALUE!</v>
      </c>
      <c r="I293" s="48" t="e">
        <f t="shared" si="125"/>
        <v>#VALUE!</v>
      </c>
      <c r="J293" s="48" t="e">
        <f t="shared" si="125"/>
        <v>#VALUE!</v>
      </c>
      <c r="K293" s="48" t="e">
        <f t="shared" si="125"/>
        <v>#VALUE!</v>
      </c>
      <c r="L293" s="48" t="e">
        <f t="shared" si="125"/>
        <v>#VALUE!</v>
      </c>
      <c r="M293" s="48" t="e">
        <f t="shared" si="125"/>
        <v>#VALUE!</v>
      </c>
      <c r="N293" s="48" t="e">
        <f t="shared" si="125"/>
        <v>#VALUE!</v>
      </c>
      <c r="O293" s="48" t="e">
        <f t="shared" si="125"/>
        <v>#VALUE!</v>
      </c>
      <c r="P293" s="48" t="e">
        <f t="shared" si="125"/>
        <v>#VALUE!</v>
      </c>
      <c r="Q293" s="48" t="e">
        <f t="shared" si="125"/>
        <v>#VALUE!</v>
      </c>
      <c r="R293" s="48" t="e">
        <f t="shared" si="125"/>
        <v>#VALUE!</v>
      </c>
      <c r="S293" s="48" t="e">
        <f t="shared" si="125"/>
        <v>#VALUE!</v>
      </c>
      <c r="T293" s="48" t="e">
        <f t="shared" si="125"/>
        <v>#VALUE!</v>
      </c>
      <c r="U293" s="48" t="e">
        <f t="shared" si="125"/>
        <v>#VALUE!</v>
      </c>
      <c r="V293" s="48" t="e">
        <f t="shared" si="125"/>
        <v>#VALUE!</v>
      </c>
      <c r="W293" s="48" t="e">
        <f t="shared" si="125"/>
        <v>#VALUE!</v>
      </c>
      <c r="X293" s="48" t="e">
        <f t="shared" si="125"/>
        <v>#VALUE!</v>
      </c>
      <c r="Y293" s="48" t="e">
        <f t="shared" si="125"/>
        <v>#VALUE!</v>
      </c>
      <c r="Z293" s="48" t="e">
        <f t="shared" si="125"/>
        <v>#VALUE!</v>
      </c>
      <c r="AA293" s="48" t="e">
        <f t="shared" si="125"/>
        <v>#VALUE!</v>
      </c>
      <c r="AB293" s="48" t="e">
        <f t="shared" si="125"/>
        <v>#VALUE!</v>
      </c>
      <c r="AC293" s="48" t="e">
        <f t="shared" si="125"/>
        <v>#VALUE!</v>
      </c>
      <c r="AD293" s="48" t="e">
        <f t="shared" si="125"/>
        <v>#VALUE!</v>
      </c>
      <c r="AE293" s="48" t="e">
        <f t="shared" si="125"/>
        <v>#VALUE!</v>
      </c>
      <c r="AF293" s="48" t="e">
        <f t="shared" si="125"/>
        <v>#VALUE!</v>
      </c>
      <c r="AG293" s="48" t="e">
        <f t="shared" si="125"/>
        <v>#VALUE!</v>
      </c>
      <c r="AH293" s="49" t="s">
        <v>28</v>
      </c>
      <c r="AI293" s="47">
        <f>_xlfn.AGGREGATE(9,6,C293:AG293)</f>
        <v>0</v>
      </c>
      <c r="AJ293" s="37"/>
    </row>
    <row r="295" spans="2:38" hidden="1" x14ac:dyDescent="0.2">
      <c r="C295" s="2" t="e">
        <f>YEAR(C298)</f>
        <v>#VALUE!</v>
      </c>
      <c r="D295" s="2" t="e">
        <f>MONTH(C298)</f>
        <v>#VALUE!</v>
      </c>
    </row>
    <row r="296" spans="2:38" x14ac:dyDescent="0.2">
      <c r="B296" s="7" t="s">
        <v>16</v>
      </c>
      <c r="C296" s="96" t="e">
        <f>C298</f>
        <v>#VALUE!</v>
      </c>
      <c r="D296" s="96"/>
      <c r="E296" s="96"/>
      <c r="F296" s="96"/>
      <c r="G296" s="96"/>
      <c r="H296" s="96"/>
      <c r="I296" s="96"/>
      <c r="J296" s="96"/>
      <c r="K296" s="96"/>
      <c r="L296" s="96"/>
      <c r="M296" s="96"/>
      <c r="N296" s="96"/>
      <c r="O296" s="96"/>
      <c r="P296" s="96"/>
      <c r="Q296" s="96"/>
      <c r="R296" s="96"/>
      <c r="S296" s="96"/>
      <c r="T296" s="96"/>
      <c r="U296" s="96"/>
      <c r="V296" s="96"/>
      <c r="W296" s="96"/>
      <c r="X296" s="96"/>
      <c r="Y296" s="96"/>
      <c r="Z296" s="96"/>
      <c r="AA296" s="96"/>
      <c r="AB296" s="96"/>
      <c r="AC296" s="96"/>
      <c r="AD296" s="96"/>
      <c r="AE296" s="96"/>
      <c r="AF296" s="96"/>
      <c r="AG296" s="96"/>
      <c r="AH296" s="96"/>
      <c r="AI296" s="96"/>
    </row>
    <row r="297" spans="2:38" hidden="1" x14ac:dyDescent="0.2">
      <c r="B297" s="51"/>
      <c r="C297" s="30" t="e">
        <f>DATE($C295,$D295,1)</f>
        <v>#VALUE!</v>
      </c>
      <c r="D297" s="30" t="e">
        <f t="shared" ref="D297:AG297" si="126">C297+1</f>
        <v>#VALUE!</v>
      </c>
      <c r="E297" s="30" t="e">
        <f t="shared" si="126"/>
        <v>#VALUE!</v>
      </c>
      <c r="F297" s="30" t="e">
        <f t="shared" si="126"/>
        <v>#VALUE!</v>
      </c>
      <c r="G297" s="30" t="e">
        <f t="shared" si="126"/>
        <v>#VALUE!</v>
      </c>
      <c r="H297" s="30" t="e">
        <f t="shared" si="126"/>
        <v>#VALUE!</v>
      </c>
      <c r="I297" s="30" t="e">
        <f t="shared" si="126"/>
        <v>#VALUE!</v>
      </c>
      <c r="J297" s="30" t="e">
        <f t="shared" si="126"/>
        <v>#VALUE!</v>
      </c>
      <c r="K297" s="30" t="e">
        <f t="shared" si="126"/>
        <v>#VALUE!</v>
      </c>
      <c r="L297" s="30" t="e">
        <f t="shared" si="126"/>
        <v>#VALUE!</v>
      </c>
      <c r="M297" s="30" t="e">
        <f t="shared" si="126"/>
        <v>#VALUE!</v>
      </c>
      <c r="N297" s="30" t="e">
        <f t="shared" si="126"/>
        <v>#VALUE!</v>
      </c>
      <c r="O297" s="30" t="e">
        <f t="shared" si="126"/>
        <v>#VALUE!</v>
      </c>
      <c r="P297" s="30" t="e">
        <f t="shared" si="126"/>
        <v>#VALUE!</v>
      </c>
      <c r="Q297" s="30" t="e">
        <f t="shared" si="126"/>
        <v>#VALUE!</v>
      </c>
      <c r="R297" s="30" t="e">
        <f t="shared" si="126"/>
        <v>#VALUE!</v>
      </c>
      <c r="S297" s="30" t="e">
        <f t="shared" si="126"/>
        <v>#VALUE!</v>
      </c>
      <c r="T297" s="30" t="e">
        <f t="shared" si="126"/>
        <v>#VALUE!</v>
      </c>
      <c r="U297" s="30" t="e">
        <f t="shared" si="126"/>
        <v>#VALUE!</v>
      </c>
      <c r="V297" s="30" t="e">
        <f t="shared" si="126"/>
        <v>#VALUE!</v>
      </c>
      <c r="W297" s="30" t="e">
        <f t="shared" si="126"/>
        <v>#VALUE!</v>
      </c>
      <c r="X297" s="30" t="e">
        <f t="shared" si="126"/>
        <v>#VALUE!</v>
      </c>
      <c r="Y297" s="30" t="e">
        <f t="shared" si="126"/>
        <v>#VALUE!</v>
      </c>
      <c r="Z297" s="30" t="e">
        <f t="shared" si="126"/>
        <v>#VALUE!</v>
      </c>
      <c r="AA297" s="30" t="e">
        <f t="shared" si="126"/>
        <v>#VALUE!</v>
      </c>
      <c r="AB297" s="30" t="e">
        <f t="shared" si="126"/>
        <v>#VALUE!</v>
      </c>
      <c r="AC297" s="30" t="e">
        <f t="shared" si="126"/>
        <v>#VALUE!</v>
      </c>
      <c r="AD297" s="30" t="e">
        <f t="shared" si="126"/>
        <v>#VALUE!</v>
      </c>
      <c r="AE297" s="30" t="e">
        <f t="shared" si="126"/>
        <v>#VALUE!</v>
      </c>
      <c r="AF297" s="30" t="e">
        <f t="shared" si="126"/>
        <v>#VALUE!</v>
      </c>
      <c r="AG297" s="30" t="e">
        <f t="shared" si="126"/>
        <v>#VALUE!</v>
      </c>
      <c r="AH297" s="52"/>
      <c r="AI297" s="53"/>
    </row>
    <row r="298" spans="2:38" x14ac:dyDescent="0.2">
      <c r="B298" s="54" t="s">
        <v>17</v>
      </c>
      <c r="C298" s="55" t="e">
        <f>IF(EDATE(C281,1)&gt;$G$5,"",EDATE(C281,1))</f>
        <v>#VALUE!</v>
      </c>
      <c r="D298" s="30" t="e">
        <f t="shared" ref="D298:AG298" si="127">IF(D297&gt;$G$5,"",IF(C298=EOMONTH(DATE($C295,$D295,1),0),"",IF(C298="","",C298+1)))</f>
        <v>#VALUE!</v>
      </c>
      <c r="E298" s="30" t="e">
        <f t="shared" si="127"/>
        <v>#VALUE!</v>
      </c>
      <c r="F298" s="30" t="e">
        <f t="shared" si="127"/>
        <v>#VALUE!</v>
      </c>
      <c r="G298" s="30" t="e">
        <f t="shared" si="127"/>
        <v>#VALUE!</v>
      </c>
      <c r="H298" s="30" t="e">
        <f t="shared" si="127"/>
        <v>#VALUE!</v>
      </c>
      <c r="I298" s="30" t="e">
        <f t="shared" si="127"/>
        <v>#VALUE!</v>
      </c>
      <c r="J298" s="30" t="e">
        <f t="shared" si="127"/>
        <v>#VALUE!</v>
      </c>
      <c r="K298" s="30" t="e">
        <f t="shared" si="127"/>
        <v>#VALUE!</v>
      </c>
      <c r="L298" s="30" t="e">
        <f t="shared" si="127"/>
        <v>#VALUE!</v>
      </c>
      <c r="M298" s="30" t="e">
        <f t="shared" si="127"/>
        <v>#VALUE!</v>
      </c>
      <c r="N298" s="30" t="e">
        <f t="shared" si="127"/>
        <v>#VALUE!</v>
      </c>
      <c r="O298" s="30" t="e">
        <f t="shared" si="127"/>
        <v>#VALUE!</v>
      </c>
      <c r="P298" s="30" t="e">
        <f t="shared" si="127"/>
        <v>#VALUE!</v>
      </c>
      <c r="Q298" s="30" t="e">
        <f t="shared" si="127"/>
        <v>#VALUE!</v>
      </c>
      <c r="R298" s="30" t="e">
        <f t="shared" si="127"/>
        <v>#VALUE!</v>
      </c>
      <c r="S298" s="30" t="e">
        <f t="shared" si="127"/>
        <v>#VALUE!</v>
      </c>
      <c r="T298" s="30" t="e">
        <f t="shared" si="127"/>
        <v>#VALUE!</v>
      </c>
      <c r="U298" s="30" t="e">
        <f t="shared" si="127"/>
        <v>#VALUE!</v>
      </c>
      <c r="V298" s="30" t="e">
        <f t="shared" si="127"/>
        <v>#VALUE!</v>
      </c>
      <c r="W298" s="30" t="e">
        <f t="shared" si="127"/>
        <v>#VALUE!</v>
      </c>
      <c r="X298" s="30" t="e">
        <f t="shared" si="127"/>
        <v>#VALUE!</v>
      </c>
      <c r="Y298" s="30" t="e">
        <f t="shared" si="127"/>
        <v>#VALUE!</v>
      </c>
      <c r="Z298" s="30" t="e">
        <f t="shared" si="127"/>
        <v>#VALUE!</v>
      </c>
      <c r="AA298" s="30" t="e">
        <f t="shared" si="127"/>
        <v>#VALUE!</v>
      </c>
      <c r="AB298" s="30" t="e">
        <f t="shared" si="127"/>
        <v>#VALUE!</v>
      </c>
      <c r="AC298" s="30" t="e">
        <f t="shared" si="127"/>
        <v>#VALUE!</v>
      </c>
      <c r="AD298" s="30" t="e">
        <f t="shared" si="127"/>
        <v>#VALUE!</v>
      </c>
      <c r="AE298" s="30" t="e">
        <f t="shared" si="127"/>
        <v>#VALUE!</v>
      </c>
      <c r="AF298" s="30" t="e">
        <f t="shared" si="127"/>
        <v>#VALUE!</v>
      </c>
      <c r="AG298" s="30" t="e">
        <f t="shared" si="127"/>
        <v>#VALUE!</v>
      </c>
      <c r="AH298" s="31" t="s">
        <v>18</v>
      </c>
      <c r="AI298" s="32">
        <f>+COUNTIFS(C299:AG299,"土",C300:AG300,"")+COUNTIFS(C299:AG299,"日",C300:AG300,"")</f>
        <v>0</v>
      </c>
    </row>
    <row r="299" spans="2:38" s="34" customFormat="1" x14ac:dyDescent="0.2">
      <c r="B299" s="56" t="s">
        <v>19</v>
      </c>
      <c r="C299" s="33" t="str">
        <f t="shared" ref="C299:AG299" si="128">IFERROR(TEXT(WEEKDAY(+C298),"aaa"),"")</f>
        <v/>
      </c>
      <c r="D299" s="33" t="str">
        <f t="shared" si="128"/>
        <v/>
      </c>
      <c r="E299" s="33" t="str">
        <f t="shared" si="128"/>
        <v/>
      </c>
      <c r="F299" s="33" t="str">
        <f t="shared" si="128"/>
        <v/>
      </c>
      <c r="G299" s="33" t="str">
        <f t="shared" si="128"/>
        <v/>
      </c>
      <c r="H299" s="33" t="str">
        <f t="shared" si="128"/>
        <v/>
      </c>
      <c r="I299" s="33" t="str">
        <f t="shared" si="128"/>
        <v/>
      </c>
      <c r="J299" s="33" t="str">
        <f t="shared" si="128"/>
        <v/>
      </c>
      <c r="K299" s="33" t="str">
        <f t="shared" si="128"/>
        <v/>
      </c>
      <c r="L299" s="33" t="str">
        <f t="shared" si="128"/>
        <v/>
      </c>
      <c r="M299" s="33" t="str">
        <f t="shared" si="128"/>
        <v/>
      </c>
      <c r="N299" s="33" t="str">
        <f t="shared" si="128"/>
        <v/>
      </c>
      <c r="O299" s="33" t="str">
        <f t="shared" si="128"/>
        <v/>
      </c>
      <c r="P299" s="33" t="str">
        <f t="shared" si="128"/>
        <v/>
      </c>
      <c r="Q299" s="33" t="str">
        <f t="shared" si="128"/>
        <v/>
      </c>
      <c r="R299" s="33" t="str">
        <f t="shared" si="128"/>
        <v/>
      </c>
      <c r="S299" s="33" t="str">
        <f t="shared" si="128"/>
        <v/>
      </c>
      <c r="T299" s="33" t="str">
        <f t="shared" si="128"/>
        <v/>
      </c>
      <c r="U299" s="33" t="str">
        <f t="shared" si="128"/>
        <v/>
      </c>
      <c r="V299" s="33" t="str">
        <f t="shared" si="128"/>
        <v/>
      </c>
      <c r="W299" s="33" t="str">
        <f t="shared" si="128"/>
        <v/>
      </c>
      <c r="X299" s="33" t="str">
        <f t="shared" si="128"/>
        <v/>
      </c>
      <c r="Y299" s="33" t="str">
        <f t="shared" si="128"/>
        <v/>
      </c>
      <c r="Z299" s="33" t="str">
        <f t="shared" si="128"/>
        <v/>
      </c>
      <c r="AA299" s="33" t="str">
        <f t="shared" si="128"/>
        <v/>
      </c>
      <c r="AB299" s="33" t="str">
        <f t="shared" si="128"/>
        <v/>
      </c>
      <c r="AC299" s="33" t="str">
        <f t="shared" si="128"/>
        <v/>
      </c>
      <c r="AD299" s="33" t="str">
        <f t="shared" si="128"/>
        <v/>
      </c>
      <c r="AE299" s="33" t="str">
        <f t="shared" si="128"/>
        <v/>
      </c>
      <c r="AF299" s="33" t="str">
        <f t="shared" si="128"/>
        <v/>
      </c>
      <c r="AG299" s="33" t="str">
        <f t="shared" si="128"/>
        <v/>
      </c>
      <c r="AH299" s="31" t="s">
        <v>20</v>
      </c>
      <c r="AI299" s="32">
        <f>+COUNTIF(C300:AG300,"夏休")+COUNTIF(C300:AG300,"冬休")+COUNTIF(C300:AG300,"中止")</f>
        <v>0</v>
      </c>
      <c r="AL299" s="57"/>
    </row>
    <row r="300" spans="2:38" s="34" customFormat="1" ht="13.5" customHeight="1" x14ac:dyDescent="0.2">
      <c r="B300" s="84" t="s">
        <v>20</v>
      </c>
      <c r="C300" s="85"/>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7"/>
      <c r="AH300" s="35" t="s">
        <v>1</v>
      </c>
      <c r="AI300" s="36">
        <f>COUNT(C298:AG298)-AI299</f>
        <v>0</v>
      </c>
      <c r="AL300" s="57"/>
    </row>
    <row r="301" spans="2:38" s="34" customFormat="1" ht="13.5" customHeight="1" x14ac:dyDescent="0.2">
      <c r="B301" s="84"/>
      <c r="C301" s="85"/>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7"/>
      <c r="AH301" s="35" t="s">
        <v>21</v>
      </c>
      <c r="AI301" s="36">
        <f>+COUNTIF(C302:AG303,"休")</f>
        <v>0</v>
      </c>
      <c r="AJ301" s="37" t="e">
        <f>IF(AI302&gt;0.285,"",IF(AI301&lt;AI298,"←計画日数が足りません",""))</f>
        <v>#DIV/0!</v>
      </c>
      <c r="AL301" s="57"/>
    </row>
    <row r="302" spans="2:38" s="34" customFormat="1" ht="13.5" customHeight="1" x14ac:dyDescent="0.2">
      <c r="B302" s="88" t="s">
        <v>7</v>
      </c>
      <c r="C302" s="89"/>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c r="AG302" s="91"/>
      <c r="AH302" s="35" t="s">
        <v>22</v>
      </c>
      <c r="AI302" s="38" t="e">
        <f>+AI301/AI300</f>
        <v>#DIV/0!</v>
      </c>
      <c r="AL302" s="57"/>
    </row>
    <row r="303" spans="2:38" s="34" customFormat="1" x14ac:dyDescent="0.2">
      <c r="B303" s="88"/>
      <c r="C303" s="89"/>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c r="AD303" s="90"/>
      <c r="AE303" s="90"/>
      <c r="AF303" s="90"/>
      <c r="AG303" s="91"/>
      <c r="AH303" s="35" t="s">
        <v>2</v>
      </c>
      <c r="AI303" s="36">
        <f>+COUNTA(C304:AG305)</f>
        <v>0</v>
      </c>
      <c r="AL303" s="57"/>
    </row>
    <row r="304" spans="2:38" s="34" customFormat="1" x14ac:dyDescent="0.2">
      <c r="B304" s="92" t="s">
        <v>11</v>
      </c>
      <c r="C304" s="93"/>
      <c r="D304" s="94"/>
      <c r="E304" s="94"/>
      <c r="F304" s="94"/>
      <c r="G304" s="94"/>
      <c r="H304" s="94"/>
      <c r="I304" s="94"/>
      <c r="J304" s="94"/>
      <c r="K304" s="94"/>
      <c r="L304" s="94"/>
      <c r="M304" s="94"/>
      <c r="N304" s="94"/>
      <c r="O304" s="94"/>
      <c r="P304" s="94"/>
      <c r="Q304" s="94"/>
      <c r="R304" s="94"/>
      <c r="S304" s="94"/>
      <c r="T304" s="94"/>
      <c r="U304" s="94"/>
      <c r="V304" s="94"/>
      <c r="W304" s="94"/>
      <c r="X304" s="94"/>
      <c r="Y304" s="94"/>
      <c r="Z304" s="94"/>
      <c r="AA304" s="94"/>
      <c r="AB304" s="94"/>
      <c r="AC304" s="94"/>
      <c r="AD304" s="94"/>
      <c r="AE304" s="94"/>
      <c r="AF304" s="94"/>
      <c r="AG304" s="95"/>
      <c r="AH304" s="39" t="s">
        <v>23</v>
      </c>
      <c r="AI304" s="40" t="e">
        <f>+AI303/AI300</f>
        <v>#DIV/0!</v>
      </c>
      <c r="AL304" s="22">
        <f>+COUNTIF(C302:AG303,"休")</f>
        <v>0</v>
      </c>
    </row>
    <row r="305" spans="2:38" s="34" customFormat="1" x14ac:dyDescent="0.2">
      <c r="B305" s="92"/>
      <c r="C305" s="93"/>
      <c r="D305" s="94"/>
      <c r="E305" s="94"/>
      <c r="F305" s="94"/>
      <c r="G305" s="94"/>
      <c r="H305" s="94"/>
      <c r="I305" s="94"/>
      <c r="J305" s="94"/>
      <c r="K305" s="94"/>
      <c r="L305" s="94"/>
      <c r="M305" s="94"/>
      <c r="N305" s="94"/>
      <c r="O305" s="94"/>
      <c r="P305" s="94"/>
      <c r="Q305" s="94"/>
      <c r="R305" s="94"/>
      <c r="S305" s="94"/>
      <c r="T305" s="94"/>
      <c r="U305" s="94"/>
      <c r="V305" s="94"/>
      <c r="W305" s="94"/>
      <c r="X305" s="94"/>
      <c r="Y305" s="94"/>
      <c r="Z305" s="94"/>
      <c r="AA305" s="94"/>
      <c r="AB305" s="94"/>
      <c r="AC305" s="94"/>
      <c r="AD305" s="94"/>
      <c r="AE305" s="94"/>
      <c r="AF305" s="94"/>
      <c r="AG305" s="95"/>
      <c r="AH305" s="41" t="s">
        <v>24</v>
      </c>
      <c r="AI305" s="42" t="str">
        <f>IF(7&gt;AI300,"対象外",IF(AI303&gt;=AI298,"OK","NG"))</f>
        <v>対象外</v>
      </c>
      <c r="AJ305" s="37" t="str">
        <f>IF(AI305="対象外","←７日間に満たない期間は達成判定の対象外",IF(AI305="NG","←月単位未達成","←月単位達成"))</f>
        <v>←７日間に満たない期間は達成判定の対象外</v>
      </c>
      <c r="AL305" s="43" t="str">
        <f>IF(7&gt;AI300,"対象外",IF(AL304&gt;=AI298,"OK","NG"))</f>
        <v>対象外</v>
      </c>
    </row>
    <row r="306" spans="2:38" hidden="1" x14ac:dyDescent="0.2">
      <c r="B306" s="44" t="s">
        <v>25</v>
      </c>
      <c r="C306" s="45" t="e">
        <f t="shared" ref="C306:AG306" si="129">IF(AND(DAY(C298)&gt;=22,DAY(C298)&lt;=28,C299="土"),1,0)</f>
        <v>#VALUE!</v>
      </c>
      <c r="D306" s="45" t="e">
        <f t="shared" si="129"/>
        <v>#VALUE!</v>
      </c>
      <c r="E306" s="45" t="e">
        <f t="shared" si="129"/>
        <v>#VALUE!</v>
      </c>
      <c r="F306" s="45" t="e">
        <f t="shared" si="129"/>
        <v>#VALUE!</v>
      </c>
      <c r="G306" s="45" t="e">
        <f t="shared" si="129"/>
        <v>#VALUE!</v>
      </c>
      <c r="H306" s="45" t="e">
        <f t="shared" si="129"/>
        <v>#VALUE!</v>
      </c>
      <c r="I306" s="45" t="e">
        <f t="shared" si="129"/>
        <v>#VALUE!</v>
      </c>
      <c r="J306" s="45" t="e">
        <f t="shared" si="129"/>
        <v>#VALUE!</v>
      </c>
      <c r="K306" s="45" t="e">
        <f t="shared" si="129"/>
        <v>#VALUE!</v>
      </c>
      <c r="L306" s="45" t="e">
        <f t="shared" si="129"/>
        <v>#VALUE!</v>
      </c>
      <c r="M306" s="45" t="e">
        <f t="shared" si="129"/>
        <v>#VALUE!</v>
      </c>
      <c r="N306" s="45" t="e">
        <f t="shared" si="129"/>
        <v>#VALUE!</v>
      </c>
      <c r="O306" s="45" t="e">
        <f t="shared" si="129"/>
        <v>#VALUE!</v>
      </c>
      <c r="P306" s="45" t="e">
        <f t="shared" si="129"/>
        <v>#VALUE!</v>
      </c>
      <c r="Q306" s="45" t="e">
        <f t="shared" si="129"/>
        <v>#VALUE!</v>
      </c>
      <c r="R306" s="45" t="e">
        <f t="shared" si="129"/>
        <v>#VALUE!</v>
      </c>
      <c r="S306" s="45" t="e">
        <f t="shared" si="129"/>
        <v>#VALUE!</v>
      </c>
      <c r="T306" s="45" t="e">
        <f t="shared" si="129"/>
        <v>#VALUE!</v>
      </c>
      <c r="U306" s="45" t="e">
        <f t="shared" si="129"/>
        <v>#VALUE!</v>
      </c>
      <c r="V306" s="45" t="e">
        <f t="shared" si="129"/>
        <v>#VALUE!</v>
      </c>
      <c r="W306" s="45" t="e">
        <f t="shared" si="129"/>
        <v>#VALUE!</v>
      </c>
      <c r="X306" s="45" t="e">
        <f t="shared" si="129"/>
        <v>#VALUE!</v>
      </c>
      <c r="Y306" s="45" t="e">
        <f t="shared" si="129"/>
        <v>#VALUE!</v>
      </c>
      <c r="Z306" s="45" t="e">
        <f t="shared" si="129"/>
        <v>#VALUE!</v>
      </c>
      <c r="AA306" s="45" t="e">
        <f t="shared" si="129"/>
        <v>#VALUE!</v>
      </c>
      <c r="AB306" s="45" t="e">
        <f t="shared" si="129"/>
        <v>#VALUE!</v>
      </c>
      <c r="AC306" s="45" t="e">
        <f t="shared" si="129"/>
        <v>#VALUE!</v>
      </c>
      <c r="AD306" s="45" t="e">
        <f t="shared" si="129"/>
        <v>#VALUE!</v>
      </c>
      <c r="AE306" s="45" t="e">
        <f t="shared" si="129"/>
        <v>#VALUE!</v>
      </c>
      <c r="AF306" s="45" t="e">
        <f t="shared" si="129"/>
        <v>#VALUE!</v>
      </c>
      <c r="AG306" s="45" t="e">
        <f t="shared" si="129"/>
        <v>#VALUE!</v>
      </c>
      <c r="AH306" s="46" t="s">
        <v>26</v>
      </c>
      <c r="AI306" s="47">
        <f>_xlfn.AGGREGATE(9,6,C306:AG306)</f>
        <v>0</v>
      </c>
      <c r="AJ306" s="37"/>
    </row>
    <row r="307" spans="2:38" hidden="1" x14ac:dyDescent="0.2">
      <c r="B307" s="44" t="s">
        <v>27</v>
      </c>
      <c r="C307" s="48" t="e">
        <f t="shared" ref="C307:AG307" si="130">IF(AND(DAY(C298)&gt;=22,DAY(C298)&lt;=28,C299="土",OR(C304="休",C304="雨")),1,0)</f>
        <v>#VALUE!</v>
      </c>
      <c r="D307" s="48" t="e">
        <f t="shared" si="130"/>
        <v>#VALUE!</v>
      </c>
      <c r="E307" s="48" t="e">
        <f t="shared" si="130"/>
        <v>#VALUE!</v>
      </c>
      <c r="F307" s="48" t="e">
        <f t="shared" si="130"/>
        <v>#VALUE!</v>
      </c>
      <c r="G307" s="48" t="e">
        <f t="shared" si="130"/>
        <v>#VALUE!</v>
      </c>
      <c r="H307" s="48" t="e">
        <f t="shared" si="130"/>
        <v>#VALUE!</v>
      </c>
      <c r="I307" s="48" t="e">
        <f t="shared" si="130"/>
        <v>#VALUE!</v>
      </c>
      <c r="J307" s="48" t="e">
        <f t="shared" si="130"/>
        <v>#VALUE!</v>
      </c>
      <c r="K307" s="48" t="e">
        <f t="shared" si="130"/>
        <v>#VALUE!</v>
      </c>
      <c r="L307" s="48" t="e">
        <f t="shared" si="130"/>
        <v>#VALUE!</v>
      </c>
      <c r="M307" s="48" t="e">
        <f t="shared" si="130"/>
        <v>#VALUE!</v>
      </c>
      <c r="N307" s="48" t="e">
        <f t="shared" si="130"/>
        <v>#VALUE!</v>
      </c>
      <c r="O307" s="48" t="e">
        <f t="shared" si="130"/>
        <v>#VALUE!</v>
      </c>
      <c r="P307" s="48" t="e">
        <f t="shared" si="130"/>
        <v>#VALUE!</v>
      </c>
      <c r="Q307" s="48" t="e">
        <f t="shared" si="130"/>
        <v>#VALUE!</v>
      </c>
      <c r="R307" s="48" t="e">
        <f t="shared" si="130"/>
        <v>#VALUE!</v>
      </c>
      <c r="S307" s="48" t="e">
        <f t="shared" si="130"/>
        <v>#VALUE!</v>
      </c>
      <c r="T307" s="48" t="e">
        <f t="shared" si="130"/>
        <v>#VALUE!</v>
      </c>
      <c r="U307" s="48" t="e">
        <f t="shared" si="130"/>
        <v>#VALUE!</v>
      </c>
      <c r="V307" s="48" t="e">
        <f t="shared" si="130"/>
        <v>#VALUE!</v>
      </c>
      <c r="W307" s="48" t="e">
        <f t="shared" si="130"/>
        <v>#VALUE!</v>
      </c>
      <c r="X307" s="48" t="e">
        <f t="shared" si="130"/>
        <v>#VALUE!</v>
      </c>
      <c r="Y307" s="48" t="e">
        <f t="shared" si="130"/>
        <v>#VALUE!</v>
      </c>
      <c r="Z307" s="48" t="e">
        <f t="shared" si="130"/>
        <v>#VALUE!</v>
      </c>
      <c r="AA307" s="48" t="e">
        <f t="shared" si="130"/>
        <v>#VALUE!</v>
      </c>
      <c r="AB307" s="48" t="e">
        <f t="shared" si="130"/>
        <v>#VALUE!</v>
      </c>
      <c r="AC307" s="48" t="e">
        <f t="shared" si="130"/>
        <v>#VALUE!</v>
      </c>
      <c r="AD307" s="48" t="e">
        <f t="shared" si="130"/>
        <v>#VALUE!</v>
      </c>
      <c r="AE307" s="48" t="e">
        <f t="shared" si="130"/>
        <v>#VALUE!</v>
      </c>
      <c r="AF307" s="48" t="e">
        <f t="shared" si="130"/>
        <v>#VALUE!</v>
      </c>
      <c r="AG307" s="48" t="e">
        <f t="shared" si="130"/>
        <v>#VALUE!</v>
      </c>
      <c r="AH307" s="49" t="s">
        <v>28</v>
      </c>
      <c r="AI307" s="47">
        <f>_xlfn.AGGREGATE(9,6,C307:AG307)</f>
        <v>0</v>
      </c>
      <c r="AJ307" s="37"/>
    </row>
    <row r="308" spans="2:38" hidden="1" x14ac:dyDescent="0.2">
      <c r="B308" s="44" t="s">
        <v>29</v>
      </c>
      <c r="C308" s="45" t="e">
        <f t="shared" ref="C308:AG308" si="131">IF(AND(DAY(C298)&gt;=8,DAY(C298)&lt;=14,C299="土"),1,0)</f>
        <v>#VALUE!</v>
      </c>
      <c r="D308" s="45" t="e">
        <f t="shared" si="131"/>
        <v>#VALUE!</v>
      </c>
      <c r="E308" s="45" t="e">
        <f t="shared" si="131"/>
        <v>#VALUE!</v>
      </c>
      <c r="F308" s="45" t="e">
        <f t="shared" si="131"/>
        <v>#VALUE!</v>
      </c>
      <c r="G308" s="45" t="e">
        <f t="shared" si="131"/>
        <v>#VALUE!</v>
      </c>
      <c r="H308" s="45" t="e">
        <f t="shared" si="131"/>
        <v>#VALUE!</v>
      </c>
      <c r="I308" s="45" t="e">
        <f t="shared" si="131"/>
        <v>#VALUE!</v>
      </c>
      <c r="J308" s="45" t="e">
        <f t="shared" si="131"/>
        <v>#VALUE!</v>
      </c>
      <c r="K308" s="45" t="e">
        <f t="shared" si="131"/>
        <v>#VALUE!</v>
      </c>
      <c r="L308" s="45" t="e">
        <f t="shared" si="131"/>
        <v>#VALUE!</v>
      </c>
      <c r="M308" s="45" t="e">
        <f t="shared" si="131"/>
        <v>#VALUE!</v>
      </c>
      <c r="N308" s="45" t="e">
        <f t="shared" si="131"/>
        <v>#VALUE!</v>
      </c>
      <c r="O308" s="45" t="e">
        <f t="shared" si="131"/>
        <v>#VALUE!</v>
      </c>
      <c r="P308" s="45" t="e">
        <f t="shared" si="131"/>
        <v>#VALUE!</v>
      </c>
      <c r="Q308" s="45" t="e">
        <f t="shared" si="131"/>
        <v>#VALUE!</v>
      </c>
      <c r="R308" s="45" t="e">
        <f t="shared" si="131"/>
        <v>#VALUE!</v>
      </c>
      <c r="S308" s="45" t="e">
        <f t="shared" si="131"/>
        <v>#VALUE!</v>
      </c>
      <c r="T308" s="45" t="e">
        <f t="shared" si="131"/>
        <v>#VALUE!</v>
      </c>
      <c r="U308" s="45" t="e">
        <f t="shared" si="131"/>
        <v>#VALUE!</v>
      </c>
      <c r="V308" s="45" t="e">
        <f t="shared" si="131"/>
        <v>#VALUE!</v>
      </c>
      <c r="W308" s="45" t="e">
        <f t="shared" si="131"/>
        <v>#VALUE!</v>
      </c>
      <c r="X308" s="45" t="e">
        <f t="shared" si="131"/>
        <v>#VALUE!</v>
      </c>
      <c r="Y308" s="45" t="e">
        <f t="shared" si="131"/>
        <v>#VALUE!</v>
      </c>
      <c r="Z308" s="45" t="e">
        <f t="shared" si="131"/>
        <v>#VALUE!</v>
      </c>
      <c r="AA308" s="45" t="e">
        <f t="shared" si="131"/>
        <v>#VALUE!</v>
      </c>
      <c r="AB308" s="45" t="e">
        <f t="shared" si="131"/>
        <v>#VALUE!</v>
      </c>
      <c r="AC308" s="45" t="e">
        <f t="shared" si="131"/>
        <v>#VALUE!</v>
      </c>
      <c r="AD308" s="45" t="e">
        <f t="shared" si="131"/>
        <v>#VALUE!</v>
      </c>
      <c r="AE308" s="45" t="e">
        <f t="shared" si="131"/>
        <v>#VALUE!</v>
      </c>
      <c r="AF308" s="45" t="e">
        <f t="shared" si="131"/>
        <v>#VALUE!</v>
      </c>
      <c r="AG308" s="45" t="e">
        <f t="shared" si="131"/>
        <v>#VALUE!</v>
      </c>
      <c r="AH308" s="46" t="s">
        <v>26</v>
      </c>
      <c r="AI308" s="47">
        <f>_xlfn.AGGREGATE(9,6,C308:AG308)</f>
        <v>0</v>
      </c>
      <c r="AJ308" s="37"/>
    </row>
    <row r="309" spans="2:38" hidden="1" x14ac:dyDescent="0.2">
      <c r="B309" s="44" t="s">
        <v>30</v>
      </c>
      <c r="C309" s="48" t="e">
        <f t="shared" ref="C309:AG309" si="132">IF(AND(DAY(C298)&gt;=8,DAY(C298)&lt;=14,C299="土",OR(C304="休",C304="雨")),1,0)</f>
        <v>#VALUE!</v>
      </c>
      <c r="D309" s="48" t="e">
        <f t="shared" si="132"/>
        <v>#VALUE!</v>
      </c>
      <c r="E309" s="48" t="e">
        <f t="shared" si="132"/>
        <v>#VALUE!</v>
      </c>
      <c r="F309" s="48" t="e">
        <f t="shared" si="132"/>
        <v>#VALUE!</v>
      </c>
      <c r="G309" s="48" t="e">
        <f t="shared" si="132"/>
        <v>#VALUE!</v>
      </c>
      <c r="H309" s="48" t="e">
        <f t="shared" si="132"/>
        <v>#VALUE!</v>
      </c>
      <c r="I309" s="48" t="e">
        <f t="shared" si="132"/>
        <v>#VALUE!</v>
      </c>
      <c r="J309" s="48" t="e">
        <f t="shared" si="132"/>
        <v>#VALUE!</v>
      </c>
      <c r="K309" s="48" t="e">
        <f t="shared" si="132"/>
        <v>#VALUE!</v>
      </c>
      <c r="L309" s="48" t="e">
        <f t="shared" si="132"/>
        <v>#VALUE!</v>
      </c>
      <c r="M309" s="48" t="e">
        <f t="shared" si="132"/>
        <v>#VALUE!</v>
      </c>
      <c r="N309" s="48" t="e">
        <f t="shared" si="132"/>
        <v>#VALUE!</v>
      </c>
      <c r="O309" s="48" t="e">
        <f t="shared" si="132"/>
        <v>#VALUE!</v>
      </c>
      <c r="P309" s="48" t="e">
        <f t="shared" si="132"/>
        <v>#VALUE!</v>
      </c>
      <c r="Q309" s="48" t="e">
        <f t="shared" si="132"/>
        <v>#VALUE!</v>
      </c>
      <c r="R309" s="48" t="e">
        <f t="shared" si="132"/>
        <v>#VALUE!</v>
      </c>
      <c r="S309" s="48" t="e">
        <f t="shared" si="132"/>
        <v>#VALUE!</v>
      </c>
      <c r="T309" s="48" t="e">
        <f t="shared" si="132"/>
        <v>#VALUE!</v>
      </c>
      <c r="U309" s="48" t="e">
        <f t="shared" si="132"/>
        <v>#VALUE!</v>
      </c>
      <c r="V309" s="48" t="e">
        <f t="shared" si="132"/>
        <v>#VALUE!</v>
      </c>
      <c r="W309" s="48" t="e">
        <f t="shared" si="132"/>
        <v>#VALUE!</v>
      </c>
      <c r="X309" s="48" t="e">
        <f t="shared" si="132"/>
        <v>#VALUE!</v>
      </c>
      <c r="Y309" s="48" t="e">
        <f t="shared" si="132"/>
        <v>#VALUE!</v>
      </c>
      <c r="Z309" s="48" t="e">
        <f t="shared" si="132"/>
        <v>#VALUE!</v>
      </c>
      <c r="AA309" s="48" t="e">
        <f t="shared" si="132"/>
        <v>#VALUE!</v>
      </c>
      <c r="AB309" s="48" t="e">
        <f t="shared" si="132"/>
        <v>#VALUE!</v>
      </c>
      <c r="AC309" s="48" t="e">
        <f t="shared" si="132"/>
        <v>#VALUE!</v>
      </c>
      <c r="AD309" s="48" t="e">
        <f t="shared" si="132"/>
        <v>#VALUE!</v>
      </c>
      <c r="AE309" s="48" t="e">
        <f t="shared" si="132"/>
        <v>#VALUE!</v>
      </c>
      <c r="AF309" s="48" t="e">
        <f t="shared" si="132"/>
        <v>#VALUE!</v>
      </c>
      <c r="AG309" s="48" t="e">
        <f t="shared" si="132"/>
        <v>#VALUE!</v>
      </c>
      <c r="AH309" s="49" t="s">
        <v>28</v>
      </c>
      <c r="AI309" s="47">
        <f>_xlfn.AGGREGATE(9,6,C309:AG309)</f>
        <v>0</v>
      </c>
      <c r="AJ309" s="37"/>
    </row>
    <row r="311" spans="2:38" hidden="1" x14ac:dyDescent="0.2">
      <c r="C311" s="2" t="e">
        <f>YEAR(C314)</f>
        <v>#VALUE!</v>
      </c>
      <c r="D311" s="2" t="e">
        <f>MONTH(C314)</f>
        <v>#VALUE!</v>
      </c>
    </row>
    <row r="312" spans="2:38" x14ac:dyDescent="0.2">
      <c r="B312" s="7" t="s">
        <v>16</v>
      </c>
      <c r="C312" s="96" t="e">
        <f>C314</f>
        <v>#VALUE!</v>
      </c>
      <c r="D312" s="96"/>
      <c r="E312" s="96"/>
      <c r="F312" s="96"/>
      <c r="G312" s="96"/>
      <c r="H312" s="96"/>
      <c r="I312" s="96"/>
      <c r="J312" s="96"/>
      <c r="K312" s="96"/>
      <c r="L312" s="96"/>
      <c r="M312" s="96"/>
      <c r="N312" s="96"/>
      <c r="O312" s="96"/>
      <c r="P312" s="96"/>
      <c r="Q312" s="96"/>
      <c r="R312" s="96"/>
      <c r="S312" s="96"/>
      <c r="T312" s="96"/>
      <c r="U312" s="96"/>
      <c r="V312" s="96"/>
      <c r="W312" s="96"/>
      <c r="X312" s="96"/>
      <c r="Y312" s="96"/>
      <c r="Z312" s="96"/>
      <c r="AA312" s="96"/>
      <c r="AB312" s="96"/>
      <c r="AC312" s="96"/>
      <c r="AD312" s="96"/>
      <c r="AE312" s="96"/>
      <c r="AF312" s="96"/>
      <c r="AG312" s="96"/>
      <c r="AH312" s="96"/>
      <c r="AI312" s="96"/>
    </row>
    <row r="313" spans="2:38" hidden="1" x14ac:dyDescent="0.2">
      <c r="B313" s="51"/>
      <c r="C313" s="30" t="e">
        <f>DATE($C311,$D311,1)</f>
        <v>#VALUE!</v>
      </c>
      <c r="D313" s="30" t="e">
        <f t="shared" ref="D313:AG313" si="133">C313+1</f>
        <v>#VALUE!</v>
      </c>
      <c r="E313" s="30" t="e">
        <f t="shared" si="133"/>
        <v>#VALUE!</v>
      </c>
      <c r="F313" s="30" t="e">
        <f t="shared" si="133"/>
        <v>#VALUE!</v>
      </c>
      <c r="G313" s="30" t="e">
        <f t="shared" si="133"/>
        <v>#VALUE!</v>
      </c>
      <c r="H313" s="30" t="e">
        <f t="shared" si="133"/>
        <v>#VALUE!</v>
      </c>
      <c r="I313" s="30" t="e">
        <f t="shared" si="133"/>
        <v>#VALUE!</v>
      </c>
      <c r="J313" s="30" t="e">
        <f t="shared" si="133"/>
        <v>#VALUE!</v>
      </c>
      <c r="K313" s="30" t="e">
        <f t="shared" si="133"/>
        <v>#VALUE!</v>
      </c>
      <c r="L313" s="30" t="e">
        <f t="shared" si="133"/>
        <v>#VALUE!</v>
      </c>
      <c r="M313" s="30" t="e">
        <f t="shared" si="133"/>
        <v>#VALUE!</v>
      </c>
      <c r="N313" s="30" t="e">
        <f t="shared" si="133"/>
        <v>#VALUE!</v>
      </c>
      <c r="O313" s="30" t="e">
        <f t="shared" si="133"/>
        <v>#VALUE!</v>
      </c>
      <c r="P313" s="30" t="e">
        <f t="shared" si="133"/>
        <v>#VALUE!</v>
      </c>
      <c r="Q313" s="30" t="e">
        <f t="shared" si="133"/>
        <v>#VALUE!</v>
      </c>
      <c r="R313" s="30" t="e">
        <f t="shared" si="133"/>
        <v>#VALUE!</v>
      </c>
      <c r="S313" s="30" t="e">
        <f t="shared" si="133"/>
        <v>#VALUE!</v>
      </c>
      <c r="T313" s="30" t="e">
        <f t="shared" si="133"/>
        <v>#VALUE!</v>
      </c>
      <c r="U313" s="30" t="e">
        <f t="shared" si="133"/>
        <v>#VALUE!</v>
      </c>
      <c r="V313" s="30" t="e">
        <f t="shared" si="133"/>
        <v>#VALUE!</v>
      </c>
      <c r="W313" s="30" t="e">
        <f t="shared" si="133"/>
        <v>#VALUE!</v>
      </c>
      <c r="X313" s="30" t="e">
        <f t="shared" si="133"/>
        <v>#VALUE!</v>
      </c>
      <c r="Y313" s="30" t="e">
        <f t="shared" si="133"/>
        <v>#VALUE!</v>
      </c>
      <c r="Z313" s="30" t="e">
        <f t="shared" si="133"/>
        <v>#VALUE!</v>
      </c>
      <c r="AA313" s="30" t="e">
        <f t="shared" si="133"/>
        <v>#VALUE!</v>
      </c>
      <c r="AB313" s="30" t="e">
        <f t="shared" si="133"/>
        <v>#VALUE!</v>
      </c>
      <c r="AC313" s="30" t="e">
        <f t="shared" si="133"/>
        <v>#VALUE!</v>
      </c>
      <c r="AD313" s="30" t="e">
        <f t="shared" si="133"/>
        <v>#VALUE!</v>
      </c>
      <c r="AE313" s="30" t="e">
        <f t="shared" si="133"/>
        <v>#VALUE!</v>
      </c>
      <c r="AF313" s="30" t="e">
        <f t="shared" si="133"/>
        <v>#VALUE!</v>
      </c>
      <c r="AG313" s="30" t="e">
        <f t="shared" si="133"/>
        <v>#VALUE!</v>
      </c>
      <c r="AH313" s="52"/>
      <c r="AI313" s="53"/>
    </row>
    <row r="314" spans="2:38" x14ac:dyDescent="0.2">
      <c r="B314" s="54" t="s">
        <v>17</v>
      </c>
      <c r="C314" s="55" t="e">
        <f>IF(EDATE(C297,1)&gt;$G$5,"",EDATE(C297,1))</f>
        <v>#VALUE!</v>
      </c>
      <c r="D314" s="30" t="e">
        <f t="shared" ref="D314:AG314" si="134">IF(D313&gt;$G$5,"",IF(C314=EOMONTH(DATE($C311,$D311,1),0),"",IF(C314="","",C314+1)))</f>
        <v>#VALUE!</v>
      </c>
      <c r="E314" s="30" t="e">
        <f t="shared" si="134"/>
        <v>#VALUE!</v>
      </c>
      <c r="F314" s="30" t="e">
        <f t="shared" si="134"/>
        <v>#VALUE!</v>
      </c>
      <c r="G314" s="30" t="e">
        <f t="shared" si="134"/>
        <v>#VALUE!</v>
      </c>
      <c r="H314" s="30" t="e">
        <f t="shared" si="134"/>
        <v>#VALUE!</v>
      </c>
      <c r="I314" s="30" t="e">
        <f t="shared" si="134"/>
        <v>#VALUE!</v>
      </c>
      <c r="J314" s="30" t="e">
        <f t="shared" si="134"/>
        <v>#VALUE!</v>
      </c>
      <c r="K314" s="30" t="e">
        <f t="shared" si="134"/>
        <v>#VALUE!</v>
      </c>
      <c r="L314" s="30" t="e">
        <f t="shared" si="134"/>
        <v>#VALUE!</v>
      </c>
      <c r="M314" s="30" t="e">
        <f t="shared" si="134"/>
        <v>#VALUE!</v>
      </c>
      <c r="N314" s="30" t="e">
        <f t="shared" si="134"/>
        <v>#VALUE!</v>
      </c>
      <c r="O314" s="30" t="e">
        <f t="shared" si="134"/>
        <v>#VALUE!</v>
      </c>
      <c r="P314" s="30" t="e">
        <f t="shared" si="134"/>
        <v>#VALUE!</v>
      </c>
      <c r="Q314" s="30" t="e">
        <f t="shared" si="134"/>
        <v>#VALUE!</v>
      </c>
      <c r="R314" s="30" t="e">
        <f t="shared" si="134"/>
        <v>#VALUE!</v>
      </c>
      <c r="S314" s="30" t="e">
        <f t="shared" si="134"/>
        <v>#VALUE!</v>
      </c>
      <c r="T314" s="30" t="e">
        <f t="shared" si="134"/>
        <v>#VALUE!</v>
      </c>
      <c r="U314" s="30" t="e">
        <f t="shared" si="134"/>
        <v>#VALUE!</v>
      </c>
      <c r="V314" s="30" t="e">
        <f t="shared" si="134"/>
        <v>#VALUE!</v>
      </c>
      <c r="W314" s="30" t="e">
        <f t="shared" si="134"/>
        <v>#VALUE!</v>
      </c>
      <c r="X314" s="30" t="e">
        <f t="shared" si="134"/>
        <v>#VALUE!</v>
      </c>
      <c r="Y314" s="30" t="e">
        <f t="shared" si="134"/>
        <v>#VALUE!</v>
      </c>
      <c r="Z314" s="30" t="e">
        <f t="shared" si="134"/>
        <v>#VALUE!</v>
      </c>
      <c r="AA314" s="30" t="e">
        <f t="shared" si="134"/>
        <v>#VALUE!</v>
      </c>
      <c r="AB314" s="30" t="e">
        <f t="shared" si="134"/>
        <v>#VALUE!</v>
      </c>
      <c r="AC314" s="30" t="e">
        <f t="shared" si="134"/>
        <v>#VALUE!</v>
      </c>
      <c r="AD314" s="30" t="e">
        <f t="shared" si="134"/>
        <v>#VALUE!</v>
      </c>
      <c r="AE314" s="30" t="e">
        <f t="shared" si="134"/>
        <v>#VALUE!</v>
      </c>
      <c r="AF314" s="30" t="e">
        <f t="shared" si="134"/>
        <v>#VALUE!</v>
      </c>
      <c r="AG314" s="30" t="e">
        <f t="shared" si="134"/>
        <v>#VALUE!</v>
      </c>
      <c r="AH314" s="31" t="s">
        <v>18</v>
      </c>
      <c r="AI314" s="32">
        <f>+COUNTIFS(C315:AG315,"土",C316:AG316,"")+COUNTIFS(C315:AG315,"日",C316:AG316,"")</f>
        <v>0</v>
      </c>
    </row>
    <row r="315" spans="2:38" s="34" customFormat="1" x14ac:dyDescent="0.2">
      <c r="B315" s="56" t="s">
        <v>19</v>
      </c>
      <c r="C315" s="33" t="str">
        <f t="shared" ref="C315:AG315" si="135">IFERROR(TEXT(WEEKDAY(+C314),"aaa"),"")</f>
        <v/>
      </c>
      <c r="D315" s="33" t="str">
        <f t="shared" si="135"/>
        <v/>
      </c>
      <c r="E315" s="33" t="str">
        <f t="shared" si="135"/>
        <v/>
      </c>
      <c r="F315" s="33" t="str">
        <f t="shared" si="135"/>
        <v/>
      </c>
      <c r="G315" s="33" t="str">
        <f t="shared" si="135"/>
        <v/>
      </c>
      <c r="H315" s="33" t="str">
        <f t="shared" si="135"/>
        <v/>
      </c>
      <c r="I315" s="33" t="str">
        <f t="shared" si="135"/>
        <v/>
      </c>
      <c r="J315" s="33" t="str">
        <f t="shared" si="135"/>
        <v/>
      </c>
      <c r="K315" s="33" t="str">
        <f t="shared" si="135"/>
        <v/>
      </c>
      <c r="L315" s="33" t="str">
        <f t="shared" si="135"/>
        <v/>
      </c>
      <c r="M315" s="33" t="str">
        <f t="shared" si="135"/>
        <v/>
      </c>
      <c r="N315" s="33" t="str">
        <f t="shared" si="135"/>
        <v/>
      </c>
      <c r="O315" s="33" t="str">
        <f t="shared" si="135"/>
        <v/>
      </c>
      <c r="P315" s="33" t="str">
        <f t="shared" si="135"/>
        <v/>
      </c>
      <c r="Q315" s="33" t="str">
        <f t="shared" si="135"/>
        <v/>
      </c>
      <c r="R315" s="33" t="str">
        <f t="shared" si="135"/>
        <v/>
      </c>
      <c r="S315" s="33" t="str">
        <f t="shared" si="135"/>
        <v/>
      </c>
      <c r="T315" s="33" t="str">
        <f t="shared" si="135"/>
        <v/>
      </c>
      <c r="U315" s="33" t="str">
        <f t="shared" si="135"/>
        <v/>
      </c>
      <c r="V315" s="33" t="str">
        <f t="shared" si="135"/>
        <v/>
      </c>
      <c r="W315" s="33" t="str">
        <f t="shared" si="135"/>
        <v/>
      </c>
      <c r="X315" s="33" t="str">
        <f t="shared" si="135"/>
        <v/>
      </c>
      <c r="Y315" s="33" t="str">
        <f t="shared" si="135"/>
        <v/>
      </c>
      <c r="Z315" s="33" t="str">
        <f t="shared" si="135"/>
        <v/>
      </c>
      <c r="AA315" s="33" t="str">
        <f t="shared" si="135"/>
        <v/>
      </c>
      <c r="AB315" s="33" t="str">
        <f t="shared" si="135"/>
        <v/>
      </c>
      <c r="AC315" s="33" t="str">
        <f t="shared" si="135"/>
        <v/>
      </c>
      <c r="AD315" s="33" t="str">
        <f t="shared" si="135"/>
        <v/>
      </c>
      <c r="AE315" s="33" t="str">
        <f t="shared" si="135"/>
        <v/>
      </c>
      <c r="AF315" s="33" t="str">
        <f t="shared" si="135"/>
        <v/>
      </c>
      <c r="AG315" s="33" t="str">
        <f t="shared" si="135"/>
        <v/>
      </c>
      <c r="AH315" s="31" t="s">
        <v>20</v>
      </c>
      <c r="AI315" s="32">
        <f>+COUNTIF(C316:AG316,"夏休")+COUNTIF(C316:AG316,"冬休")+COUNTIF(C316:AG316,"中止")</f>
        <v>0</v>
      </c>
      <c r="AL315" s="57"/>
    </row>
    <row r="316" spans="2:38" s="34" customFormat="1" ht="13.5" customHeight="1" x14ac:dyDescent="0.2">
      <c r="B316" s="84" t="s">
        <v>20</v>
      </c>
      <c r="C316" s="85"/>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7"/>
      <c r="AH316" s="35" t="s">
        <v>1</v>
      </c>
      <c r="AI316" s="36">
        <f>COUNT(C314:AG314)-AI315</f>
        <v>0</v>
      </c>
      <c r="AL316" s="57"/>
    </row>
    <row r="317" spans="2:38" s="34" customFormat="1" ht="13.5" customHeight="1" x14ac:dyDescent="0.2">
      <c r="B317" s="84"/>
      <c r="C317" s="85"/>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7"/>
      <c r="AH317" s="35" t="s">
        <v>21</v>
      </c>
      <c r="AI317" s="36">
        <f>+COUNTIF(C318:AG319,"休")</f>
        <v>0</v>
      </c>
      <c r="AJ317" s="37" t="e">
        <f>IF(AI318&gt;0.285,"",IF(AI317&lt;AI314,"←計画日数が足りません",""))</f>
        <v>#DIV/0!</v>
      </c>
      <c r="AL317" s="57"/>
    </row>
    <row r="318" spans="2:38" s="34" customFormat="1" ht="13.5" customHeight="1" x14ac:dyDescent="0.2">
      <c r="B318" s="88" t="s">
        <v>7</v>
      </c>
      <c r="C318" s="89"/>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c r="AB318" s="90"/>
      <c r="AC318" s="90"/>
      <c r="AD318" s="90"/>
      <c r="AE318" s="90"/>
      <c r="AF318" s="90"/>
      <c r="AG318" s="91"/>
      <c r="AH318" s="35" t="s">
        <v>22</v>
      </c>
      <c r="AI318" s="38" t="e">
        <f>+AI317/AI316</f>
        <v>#DIV/0!</v>
      </c>
      <c r="AL318" s="57"/>
    </row>
    <row r="319" spans="2:38" s="34" customFormat="1" x14ac:dyDescent="0.2">
      <c r="B319" s="88"/>
      <c r="C319" s="89"/>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c r="AD319" s="90"/>
      <c r="AE319" s="90"/>
      <c r="AF319" s="90"/>
      <c r="AG319" s="91"/>
      <c r="AH319" s="35" t="s">
        <v>2</v>
      </c>
      <c r="AI319" s="36">
        <f>+COUNTA(C320:AG321)</f>
        <v>0</v>
      </c>
      <c r="AL319" s="57"/>
    </row>
    <row r="320" spans="2:38" s="34" customFormat="1" x14ac:dyDescent="0.2">
      <c r="B320" s="92" t="s">
        <v>11</v>
      </c>
      <c r="C320" s="93"/>
      <c r="D320" s="94"/>
      <c r="E320" s="94"/>
      <c r="F320" s="94"/>
      <c r="G320" s="94"/>
      <c r="H320" s="94"/>
      <c r="I320" s="94"/>
      <c r="J320" s="94"/>
      <c r="K320" s="94"/>
      <c r="L320" s="94"/>
      <c r="M320" s="94"/>
      <c r="N320" s="94"/>
      <c r="O320" s="94"/>
      <c r="P320" s="94"/>
      <c r="Q320" s="94"/>
      <c r="R320" s="94"/>
      <c r="S320" s="94"/>
      <c r="T320" s="94"/>
      <c r="U320" s="94"/>
      <c r="V320" s="94"/>
      <c r="W320" s="94"/>
      <c r="X320" s="94"/>
      <c r="Y320" s="94"/>
      <c r="Z320" s="94"/>
      <c r="AA320" s="94"/>
      <c r="AB320" s="94"/>
      <c r="AC320" s="94"/>
      <c r="AD320" s="94"/>
      <c r="AE320" s="94"/>
      <c r="AF320" s="94"/>
      <c r="AG320" s="95"/>
      <c r="AH320" s="39" t="s">
        <v>23</v>
      </c>
      <c r="AI320" s="40" t="e">
        <f>+AI319/AI316</f>
        <v>#DIV/0!</v>
      </c>
      <c r="AL320" s="22">
        <f>+COUNTIF(C318:AG319,"休")</f>
        <v>0</v>
      </c>
    </row>
    <row r="321" spans="2:38" s="34" customFormat="1" x14ac:dyDescent="0.2">
      <c r="B321" s="92"/>
      <c r="C321" s="93"/>
      <c r="D321" s="94"/>
      <c r="E321" s="94"/>
      <c r="F321" s="94"/>
      <c r="G321" s="94"/>
      <c r="H321" s="94"/>
      <c r="I321" s="94"/>
      <c r="J321" s="94"/>
      <c r="K321" s="94"/>
      <c r="L321" s="94"/>
      <c r="M321" s="94"/>
      <c r="N321" s="94"/>
      <c r="O321" s="94"/>
      <c r="P321" s="94"/>
      <c r="Q321" s="94"/>
      <c r="R321" s="94"/>
      <c r="S321" s="94"/>
      <c r="T321" s="94"/>
      <c r="U321" s="94"/>
      <c r="V321" s="94"/>
      <c r="W321" s="94"/>
      <c r="X321" s="94"/>
      <c r="Y321" s="94"/>
      <c r="Z321" s="94"/>
      <c r="AA321" s="94"/>
      <c r="AB321" s="94"/>
      <c r="AC321" s="94"/>
      <c r="AD321" s="94"/>
      <c r="AE321" s="94"/>
      <c r="AF321" s="94"/>
      <c r="AG321" s="95"/>
      <c r="AH321" s="41" t="s">
        <v>24</v>
      </c>
      <c r="AI321" s="42" t="str">
        <f>IF(7&gt;AI316,"対象外",IF(AI319&gt;=AI314,"OK","NG"))</f>
        <v>対象外</v>
      </c>
      <c r="AJ321" s="37" t="str">
        <f>IF(AI321="対象外","←７日間に満たない期間は達成判定の対象外",IF(AI321="NG","←月単位未達成","←月単位達成"))</f>
        <v>←７日間に満たない期間は達成判定の対象外</v>
      </c>
      <c r="AL321" s="43" t="str">
        <f>IF(7&gt;AI316,"対象外",IF(AL320&gt;=AI314,"OK","NG"))</f>
        <v>対象外</v>
      </c>
    </row>
    <row r="322" spans="2:38" hidden="1" x14ac:dyDescent="0.2">
      <c r="B322" s="44" t="s">
        <v>25</v>
      </c>
      <c r="C322" s="45" t="e">
        <f t="shared" ref="C322:AG322" si="136">IF(AND(DAY(C314)&gt;=22,DAY(C314)&lt;=28,C315="土"),1,0)</f>
        <v>#VALUE!</v>
      </c>
      <c r="D322" s="45" t="e">
        <f t="shared" si="136"/>
        <v>#VALUE!</v>
      </c>
      <c r="E322" s="45" t="e">
        <f t="shared" si="136"/>
        <v>#VALUE!</v>
      </c>
      <c r="F322" s="45" t="e">
        <f t="shared" si="136"/>
        <v>#VALUE!</v>
      </c>
      <c r="G322" s="45" t="e">
        <f t="shared" si="136"/>
        <v>#VALUE!</v>
      </c>
      <c r="H322" s="45" t="e">
        <f t="shared" si="136"/>
        <v>#VALUE!</v>
      </c>
      <c r="I322" s="45" t="e">
        <f t="shared" si="136"/>
        <v>#VALUE!</v>
      </c>
      <c r="J322" s="45" t="e">
        <f t="shared" si="136"/>
        <v>#VALUE!</v>
      </c>
      <c r="K322" s="45" t="e">
        <f t="shared" si="136"/>
        <v>#VALUE!</v>
      </c>
      <c r="L322" s="45" t="e">
        <f t="shared" si="136"/>
        <v>#VALUE!</v>
      </c>
      <c r="M322" s="45" t="e">
        <f t="shared" si="136"/>
        <v>#VALUE!</v>
      </c>
      <c r="N322" s="45" t="e">
        <f t="shared" si="136"/>
        <v>#VALUE!</v>
      </c>
      <c r="O322" s="45" t="e">
        <f t="shared" si="136"/>
        <v>#VALUE!</v>
      </c>
      <c r="P322" s="45" t="e">
        <f t="shared" si="136"/>
        <v>#VALUE!</v>
      </c>
      <c r="Q322" s="45" t="e">
        <f t="shared" si="136"/>
        <v>#VALUE!</v>
      </c>
      <c r="R322" s="45" t="e">
        <f t="shared" si="136"/>
        <v>#VALUE!</v>
      </c>
      <c r="S322" s="45" t="e">
        <f t="shared" si="136"/>
        <v>#VALUE!</v>
      </c>
      <c r="T322" s="45" t="e">
        <f t="shared" si="136"/>
        <v>#VALUE!</v>
      </c>
      <c r="U322" s="45" t="e">
        <f t="shared" si="136"/>
        <v>#VALUE!</v>
      </c>
      <c r="V322" s="45" t="e">
        <f t="shared" si="136"/>
        <v>#VALUE!</v>
      </c>
      <c r="W322" s="45" t="e">
        <f t="shared" si="136"/>
        <v>#VALUE!</v>
      </c>
      <c r="X322" s="45" t="e">
        <f t="shared" si="136"/>
        <v>#VALUE!</v>
      </c>
      <c r="Y322" s="45" t="e">
        <f t="shared" si="136"/>
        <v>#VALUE!</v>
      </c>
      <c r="Z322" s="45" t="e">
        <f t="shared" si="136"/>
        <v>#VALUE!</v>
      </c>
      <c r="AA322" s="45" t="e">
        <f t="shared" si="136"/>
        <v>#VALUE!</v>
      </c>
      <c r="AB322" s="45" t="e">
        <f t="shared" si="136"/>
        <v>#VALUE!</v>
      </c>
      <c r="AC322" s="45" t="e">
        <f t="shared" si="136"/>
        <v>#VALUE!</v>
      </c>
      <c r="AD322" s="45" t="e">
        <f t="shared" si="136"/>
        <v>#VALUE!</v>
      </c>
      <c r="AE322" s="45" t="e">
        <f t="shared" si="136"/>
        <v>#VALUE!</v>
      </c>
      <c r="AF322" s="45" t="e">
        <f t="shared" si="136"/>
        <v>#VALUE!</v>
      </c>
      <c r="AG322" s="45" t="e">
        <f t="shared" si="136"/>
        <v>#VALUE!</v>
      </c>
      <c r="AH322" s="46" t="s">
        <v>26</v>
      </c>
      <c r="AI322" s="47">
        <f>_xlfn.AGGREGATE(9,6,C322:AG322)</f>
        <v>0</v>
      </c>
      <c r="AJ322" s="37"/>
    </row>
    <row r="323" spans="2:38" hidden="1" x14ac:dyDescent="0.2">
      <c r="B323" s="44" t="s">
        <v>27</v>
      </c>
      <c r="C323" s="48" t="e">
        <f t="shared" ref="C323:AG323" si="137">IF(AND(DAY(C314)&gt;=22,DAY(C314)&lt;=28,C315="土",OR(C320="休",C320="雨")),1,0)</f>
        <v>#VALUE!</v>
      </c>
      <c r="D323" s="48" t="e">
        <f t="shared" si="137"/>
        <v>#VALUE!</v>
      </c>
      <c r="E323" s="48" t="e">
        <f t="shared" si="137"/>
        <v>#VALUE!</v>
      </c>
      <c r="F323" s="48" t="e">
        <f t="shared" si="137"/>
        <v>#VALUE!</v>
      </c>
      <c r="G323" s="48" t="e">
        <f t="shared" si="137"/>
        <v>#VALUE!</v>
      </c>
      <c r="H323" s="48" t="e">
        <f t="shared" si="137"/>
        <v>#VALUE!</v>
      </c>
      <c r="I323" s="48" t="e">
        <f t="shared" si="137"/>
        <v>#VALUE!</v>
      </c>
      <c r="J323" s="48" t="e">
        <f t="shared" si="137"/>
        <v>#VALUE!</v>
      </c>
      <c r="K323" s="48" t="e">
        <f t="shared" si="137"/>
        <v>#VALUE!</v>
      </c>
      <c r="L323" s="48" t="e">
        <f t="shared" si="137"/>
        <v>#VALUE!</v>
      </c>
      <c r="M323" s="48" t="e">
        <f t="shared" si="137"/>
        <v>#VALUE!</v>
      </c>
      <c r="N323" s="48" t="e">
        <f t="shared" si="137"/>
        <v>#VALUE!</v>
      </c>
      <c r="O323" s="48" t="e">
        <f t="shared" si="137"/>
        <v>#VALUE!</v>
      </c>
      <c r="P323" s="48" t="e">
        <f t="shared" si="137"/>
        <v>#VALUE!</v>
      </c>
      <c r="Q323" s="48" t="e">
        <f t="shared" si="137"/>
        <v>#VALUE!</v>
      </c>
      <c r="R323" s="48" t="e">
        <f t="shared" si="137"/>
        <v>#VALUE!</v>
      </c>
      <c r="S323" s="48" t="e">
        <f t="shared" si="137"/>
        <v>#VALUE!</v>
      </c>
      <c r="T323" s="48" t="e">
        <f t="shared" si="137"/>
        <v>#VALUE!</v>
      </c>
      <c r="U323" s="48" t="e">
        <f t="shared" si="137"/>
        <v>#VALUE!</v>
      </c>
      <c r="V323" s="48" t="e">
        <f t="shared" si="137"/>
        <v>#VALUE!</v>
      </c>
      <c r="W323" s="48" t="e">
        <f t="shared" si="137"/>
        <v>#VALUE!</v>
      </c>
      <c r="X323" s="48" t="e">
        <f t="shared" si="137"/>
        <v>#VALUE!</v>
      </c>
      <c r="Y323" s="48" t="e">
        <f t="shared" si="137"/>
        <v>#VALUE!</v>
      </c>
      <c r="Z323" s="48" t="e">
        <f t="shared" si="137"/>
        <v>#VALUE!</v>
      </c>
      <c r="AA323" s="48" t="e">
        <f t="shared" si="137"/>
        <v>#VALUE!</v>
      </c>
      <c r="AB323" s="48" t="e">
        <f t="shared" si="137"/>
        <v>#VALUE!</v>
      </c>
      <c r="AC323" s="48" t="e">
        <f t="shared" si="137"/>
        <v>#VALUE!</v>
      </c>
      <c r="AD323" s="48" t="e">
        <f t="shared" si="137"/>
        <v>#VALUE!</v>
      </c>
      <c r="AE323" s="48" t="e">
        <f t="shared" si="137"/>
        <v>#VALUE!</v>
      </c>
      <c r="AF323" s="48" t="e">
        <f t="shared" si="137"/>
        <v>#VALUE!</v>
      </c>
      <c r="AG323" s="48" t="e">
        <f t="shared" si="137"/>
        <v>#VALUE!</v>
      </c>
      <c r="AH323" s="49" t="s">
        <v>28</v>
      </c>
      <c r="AI323" s="47">
        <f>_xlfn.AGGREGATE(9,6,C323:AG323)</f>
        <v>0</v>
      </c>
      <c r="AJ323" s="37"/>
    </row>
    <row r="324" spans="2:38" hidden="1" x14ac:dyDescent="0.2">
      <c r="B324" s="44" t="s">
        <v>29</v>
      </c>
      <c r="C324" s="45" t="e">
        <f t="shared" ref="C324:AG324" si="138">IF(AND(DAY(C314)&gt;=8,DAY(C314)&lt;=14,C315="土"),1,0)</f>
        <v>#VALUE!</v>
      </c>
      <c r="D324" s="45" t="e">
        <f t="shared" si="138"/>
        <v>#VALUE!</v>
      </c>
      <c r="E324" s="45" t="e">
        <f t="shared" si="138"/>
        <v>#VALUE!</v>
      </c>
      <c r="F324" s="45" t="e">
        <f t="shared" si="138"/>
        <v>#VALUE!</v>
      </c>
      <c r="G324" s="45" t="e">
        <f t="shared" si="138"/>
        <v>#VALUE!</v>
      </c>
      <c r="H324" s="45" t="e">
        <f t="shared" si="138"/>
        <v>#VALUE!</v>
      </c>
      <c r="I324" s="45" t="e">
        <f t="shared" si="138"/>
        <v>#VALUE!</v>
      </c>
      <c r="J324" s="45" t="e">
        <f t="shared" si="138"/>
        <v>#VALUE!</v>
      </c>
      <c r="K324" s="45" t="e">
        <f t="shared" si="138"/>
        <v>#VALUE!</v>
      </c>
      <c r="L324" s="45" t="e">
        <f t="shared" si="138"/>
        <v>#VALUE!</v>
      </c>
      <c r="M324" s="45" t="e">
        <f t="shared" si="138"/>
        <v>#VALUE!</v>
      </c>
      <c r="N324" s="45" t="e">
        <f t="shared" si="138"/>
        <v>#VALUE!</v>
      </c>
      <c r="O324" s="45" t="e">
        <f t="shared" si="138"/>
        <v>#VALUE!</v>
      </c>
      <c r="P324" s="45" t="e">
        <f t="shared" si="138"/>
        <v>#VALUE!</v>
      </c>
      <c r="Q324" s="45" t="e">
        <f t="shared" si="138"/>
        <v>#VALUE!</v>
      </c>
      <c r="R324" s="45" t="e">
        <f t="shared" si="138"/>
        <v>#VALUE!</v>
      </c>
      <c r="S324" s="45" t="e">
        <f t="shared" si="138"/>
        <v>#VALUE!</v>
      </c>
      <c r="T324" s="45" t="e">
        <f t="shared" si="138"/>
        <v>#VALUE!</v>
      </c>
      <c r="U324" s="45" t="e">
        <f t="shared" si="138"/>
        <v>#VALUE!</v>
      </c>
      <c r="V324" s="45" t="e">
        <f t="shared" si="138"/>
        <v>#VALUE!</v>
      </c>
      <c r="W324" s="45" t="e">
        <f t="shared" si="138"/>
        <v>#VALUE!</v>
      </c>
      <c r="X324" s="45" t="e">
        <f t="shared" si="138"/>
        <v>#VALUE!</v>
      </c>
      <c r="Y324" s="45" t="e">
        <f t="shared" si="138"/>
        <v>#VALUE!</v>
      </c>
      <c r="Z324" s="45" t="e">
        <f t="shared" si="138"/>
        <v>#VALUE!</v>
      </c>
      <c r="AA324" s="45" t="e">
        <f t="shared" si="138"/>
        <v>#VALUE!</v>
      </c>
      <c r="AB324" s="45" t="e">
        <f t="shared" si="138"/>
        <v>#VALUE!</v>
      </c>
      <c r="AC324" s="45" t="e">
        <f t="shared" si="138"/>
        <v>#VALUE!</v>
      </c>
      <c r="AD324" s="45" t="e">
        <f t="shared" si="138"/>
        <v>#VALUE!</v>
      </c>
      <c r="AE324" s="45" t="e">
        <f t="shared" si="138"/>
        <v>#VALUE!</v>
      </c>
      <c r="AF324" s="45" t="e">
        <f t="shared" si="138"/>
        <v>#VALUE!</v>
      </c>
      <c r="AG324" s="45" t="e">
        <f t="shared" si="138"/>
        <v>#VALUE!</v>
      </c>
      <c r="AH324" s="46" t="s">
        <v>26</v>
      </c>
      <c r="AI324" s="47">
        <f>_xlfn.AGGREGATE(9,6,C324:AG324)</f>
        <v>0</v>
      </c>
      <c r="AJ324" s="37"/>
    </row>
    <row r="325" spans="2:38" hidden="1" x14ac:dyDescent="0.2">
      <c r="B325" s="44" t="s">
        <v>30</v>
      </c>
      <c r="C325" s="48" t="e">
        <f t="shared" ref="C325:AG325" si="139">IF(AND(DAY(C314)&gt;=8,DAY(C314)&lt;=14,C315="土",OR(C320="休",C320="雨")),1,0)</f>
        <v>#VALUE!</v>
      </c>
      <c r="D325" s="48" t="e">
        <f t="shared" si="139"/>
        <v>#VALUE!</v>
      </c>
      <c r="E325" s="48" t="e">
        <f t="shared" si="139"/>
        <v>#VALUE!</v>
      </c>
      <c r="F325" s="48" t="e">
        <f t="shared" si="139"/>
        <v>#VALUE!</v>
      </c>
      <c r="G325" s="48" t="e">
        <f t="shared" si="139"/>
        <v>#VALUE!</v>
      </c>
      <c r="H325" s="48" t="e">
        <f t="shared" si="139"/>
        <v>#VALUE!</v>
      </c>
      <c r="I325" s="48" t="e">
        <f t="shared" si="139"/>
        <v>#VALUE!</v>
      </c>
      <c r="J325" s="48" t="e">
        <f t="shared" si="139"/>
        <v>#VALUE!</v>
      </c>
      <c r="K325" s="48" t="e">
        <f t="shared" si="139"/>
        <v>#VALUE!</v>
      </c>
      <c r="L325" s="48" t="e">
        <f t="shared" si="139"/>
        <v>#VALUE!</v>
      </c>
      <c r="M325" s="48" t="e">
        <f t="shared" si="139"/>
        <v>#VALUE!</v>
      </c>
      <c r="N325" s="48" t="e">
        <f t="shared" si="139"/>
        <v>#VALUE!</v>
      </c>
      <c r="O325" s="48" t="e">
        <f t="shared" si="139"/>
        <v>#VALUE!</v>
      </c>
      <c r="P325" s="48" t="e">
        <f t="shared" si="139"/>
        <v>#VALUE!</v>
      </c>
      <c r="Q325" s="48" t="e">
        <f t="shared" si="139"/>
        <v>#VALUE!</v>
      </c>
      <c r="R325" s="48" t="e">
        <f t="shared" si="139"/>
        <v>#VALUE!</v>
      </c>
      <c r="S325" s="48" t="e">
        <f t="shared" si="139"/>
        <v>#VALUE!</v>
      </c>
      <c r="T325" s="48" t="e">
        <f t="shared" si="139"/>
        <v>#VALUE!</v>
      </c>
      <c r="U325" s="48" t="e">
        <f t="shared" si="139"/>
        <v>#VALUE!</v>
      </c>
      <c r="V325" s="48" t="e">
        <f t="shared" si="139"/>
        <v>#VALUE!</v>
      </c>
      <c r="W325" s="48" t="e">
        <f t="shared" si="139"/>
        <v>#VALUE!</v>
      </c>
      <c r="X325" s="48" t="e">
        <f t="shared" si="139"/>
        <v>#VALUE!</v>
      </c>
      <c r="Y325" s="48" t="e">
        <f t="shared" si="139"/>
        <v>#VALUE!</v>
      </c>
      <c r="Z325" s="48" t="e">
        <f t="shared" si="139"/>
        <v>#VALUE!</v>
      </c>
      <c r="AA325" s="48" t="e">
        <f t="shared" si="139"/>
        <v>#VALUE!</v>
      </c>
      <c r="AB325" s="48" t="e">
        <f t="shared" si="139"/>
        <v>#VALUE!</v>
      </c>
      <c r="AC325" s="48" t="e">
        <f t="shared" si="139"/>
        <v>#VALUE!</v>
      </c>
      <c r="AD325" s="48" t="e">
        <f t="shared" si="139"/>
        <v>#VALUE!</v>
      </c>
      <c r="AE325" s="48" t="e">
        <f t="shared" si="139"/>
        <v>#VALUE!</v>
      </c>
      <c r="AF325" s="48" t="e">
        <f t="shared" si="139"/>
        <v>#VALUE!</v>
      </c>
      <c r="AG325" s="48" t="e">
        <f t="shared" si="139"/>
        <v>#VALUE!</v>
      </c>
      <c r="AH325" s="49" t="s">
        <v>28</v>
      </c>
      <c r="AI325" s="47">
        <f>_xlfn.AGGREGATE(9,6,C325:AG325)</f>
        <v>0</v>
      </c>
      <c r="AJ325" s="37"/>
    </row>
    <row r="327" spans="2:38" hidden="1" x14ac:dyDescent="0.2">
      <c r="C327" s="2" t="e">
        <f>YEAR(C330)</f>
        <v>#VALUE!</v>
      </c>
      <c r="D327" s="2" t="e">
        <f>MONTH(C330)</f>
        <v>#VALUE!</v>
      </c>
    </row>
    <row r="328" spans="2:38" x14ac:dyDescent="0.2">
      <c r="B328" s="7" t="s">
        <v>16</v>
      </c>
      <c r="C328" s="96" t="e">
        <f>C330</f>
        <v>#VALUE!</v>
      </c>
      <c r="D328" s="96"/>
      <c r="E328" s="96"/>
      <c r="F328" s="96"/>
      <c r="G328" s="96"/>
      <c r="H328" s="96"/>
      <c r="I328" s="96"/>
      <c r="J328" s="96"/>
      <c r="K328" s="96"/>
      <c r="L328" s="96"/>
      <c r="M328" s="96"/>
      <c r="N328" s="96"/>
      <c r="O328" s="96"/>
      <c r="P328" s="96"/>
      <c r="Q328" s="96"/>
      <c r="R328" s="96"/>
      <c r="S328" s="96"/>
      <c r="T328" s="96"/>
      <c r="U328" s="96"/>
      <c r="V328" s="96"/>
      <c r="W328" s="96"/>
      <c r="X328" s="96"/>
      <c r="Y328" s="96"/>
      <c r="Z328" s="96"/>
      <c r="AA328" s="96"/>
      <c r="AB328" s="96"/>
      <c r="AC328" s="96"/>
      <c r="AD328" s="96"/>
      <c r="AE328" s="96"/>
      <c r="AF328" s="96"/>
      <c r="AG328" s="96"/>
      <c r="AH328" s="96"/>
      <c r="AI328" s="96"/>
    </row>
    <row r="329" spans="2:38" hidden="1" x14ac:dyDescent="0.2">
      <c r="B329" s="51"/>
      <c r="C329" s="30" t="e">
        <f>DATE($C327,$D327,1)</f>
        <v>#VALUE!</v>
      </c>
      <c r="D329" s="30" t="e">
        <f t="shared" ref="D329:AG329" si="140">C329+1</f>
        <v>#VALUE!</v>
      </c>
      <c r="E329" s="30" t="e">
        <f t="shared" si="140"/>
        <v>#VALUE!</v>
      </c>
      <c r="F329" s="30" t="e">
        <f t="shared" si="140"/>
        <v>#VALUE!</v>
      </c>
      <c r="G329" s="30" t="e">
        <f t="shared" si="140"/>
        <v>#VALUE!</v>
      </c>
      <c r="H329" s="30" t="e">
        <f t="shared" si="140"/>
        <v>#VALUE!</v>
      </c>
      <c r="I329" s="30" t="e">
        <f t="shared" si="140"/>
        <v>#VALUE!</v>
      </c>
      <c r="J329" s="30" t="e">
        <f t="shared" si="140"/>
        <v>#VALUE!</v>
      </c>
      <c r="K329" s="30" t="e">
        <f t="shared" si="140"/>
        <v>#VALUE!</v>
      </c>
      <c r="L329" s="30" t="e">
        <f t="shared" si="140"/>
        <v>#VALUE!</v>
      </c>
      <c r="M329" s="30" t="e">
        <f t="shared" si="140"/>
        <v>#VALUE!</v>
      </c>
      <c r="N329" s="30" t="e">
        <f t="shared" si="140"/>
        <v>#VALUE!</v>
      </c>
      <c r="O329" s="30" t="e">
        <f t="shared" si="140"/>
        <v>#VALUE!</v>
      </c>
      <c r="P329" s="30" t="e">
        <f t="shared" si="140"/>
        <v>#VALUE!</v>
      </c>
      <c r="Q329" s="30" t="e">
        <f t="shared" si="140"/>
        <v>#VALUE!</v>
      </c>
      <c r="R329" s="30" t="e">
        <f t="shared" si="140"/>
        <v>#VALUE!</v>
      </c>
      <c r="S329" s="30" t="e">
        <f t="shared" si="140"/>
        <v>#VALUE!</v>
      </c>
      <c r="T329" s="30" t="e">
        <f t="shared" si="140"/>
        <v>#VALUE!</v>
      </c>
      <c r="U329" s="30" t="e">
        <f t="shared" si="140"/>
        <v>#VALUE!</v>
      </c>
      <c r="V329" s="30" t="e">
        <f t="shared" si="140"/>
        <v>#VALUE!</v>
      </c>
      <c r="W329" s="30" t="e">
        <f t="shared" si="140"/>
        <v>#VALUE!</v>
      </c>
      <c r="X329" s="30" t="e">
        <f t="shared" si="140"/>
        <v>#VALUE!</v>
      </c>
      <c r="Y329" s="30" t="e">
        <f t="shared" si="140"/>
        <v>#VALUE!</v>
      </c>
      <c r="Z329" s="30" t="e">
        <f t="shared" si="140"/>
        <v>#VALUE!</v>
      </c>
      <c r="AA329" s="30" t="e">
        <f t="shared" si="140"/>
        <v>#VALUE!</v>
      </c>
      <c r="AB329" s="30" t="e">
        <f t="shared" si="140"/>
        <v>#VALUE!</v>
      </c>
      <c r="AC329" s="30" t="e">
        <f t="shared" si="140"/>
        <v>#VALUE!</v>
      </c>
      <c r="AD329" s="30" t="e">
        <f t="shared" si="140"/>
        <v>#VALUE!</v>
      </c>
      <c r="AE329" s="30" t="e">
        <f t="shared" si="140"/>
        <v>#VALUE!</v>
      </c>
      <c r="AF329" s="30" t="e">
        <f t="shared" si="140"/>
        <v>#VALUE!</v>
      </c>
      <c r="AG329" s="30" t="e">
        <f t="shared" si="140"/>
        <v>#VALUE!</v>
      </c>
      <c r="AH329" s="52"/>
      <c r="AI329" s="53"/>
    </row>
    <row r="330" spans="2:38" x14ac:dyDescent="0.2">
      <c r="B330" s="54" t="s">
        <v>17</v>
      </c>
      <c r="C330" s="55" t="e">
        <f>IF(EDATE(C313,1)&gt;$G$5,"",EDATE(C313,1))</f>
        <v>#VALUE!</v>
      </c>
      <c r="D330" s="30" t="e">
        <f t="shared" ref="D330:AG330" si="141">IF(D329&gt;$G$5,"",IF(C330=EOMONTH(DATE($C327,$D327,1),0),"",IF(C330="","",C330+1)))</f>
        <v>#VALUE!</v>
      </c>
      <c r="E330" s="30" t="e">
        <f t="shared" si="141"/>
        <v>#VALUE!</v>
      </c>
      <c r="F330" s="30" t="e">
        <f t="shared" si="141"/>
        <v>#VALUE!</v>
      </c>
      <c r="G330" s="30" t="e">
        <f t="shared" si="141"/>
        <v>#VALUE!</v>
      </c>
      <c r="H330" s="30" t="e">
        <f t="shared" si="141"/>
        <v>#VALUE!</v>
      </c>
      <c r="I330" s="30" t="e">
        <f t="shared" si="141"/>
        <v>#VALUE!</v>
      </c>
      <c r="J330" s="30" t="e">
        <f t="shared" si="141"/>
        <v>#VALUE!</v>
      </c>
      <c r="K330" s="30" t="e">
        <f t="shared" si="141"/>
        <v>#VALUE!</v>
      </c>
      <c r="L330" s="30" t="e">
        <f t="shared" si="141"/>
        <v>#VALUE!</v>
      </c>
      <c r="M330" s="30" t="e">
        <f t="shared" si="141"/>
        <v>#VALUE!</v>
      </c>
      <c r="N330" s="30" t="e">
        <f t="shared" si="141"/>
        <v>#VALUE!</v>
      </c>
      <c r="O330" s="30" t="e">
        <f t="shared" si="141"/>
        <v>#VALUE!</v>
      </c>
      <c r="P330" s="30" t="e">
        <f t="shared" si="141"/>
        <v>#VALUE!</v>
      </c>
      <c r="Q330" s="30" t="e">
        <f t="shared" si="141"/>
        <v>#VALUE!</v>
      </c>
      <c r="R330" s="30" t="e">
        <f t="shared" si="141"/>
        <v>#VALUE!</v>
      </c>
      <c r="S330" s="30" t="e">
        <f t="shared" si="141"/>
        <v>#VALUE!</v>
      </c>
      <c r="T330" s="30" t="e">
        <f t="shared" si="141"/>
        <v>#VALUE!</v>
      </c>
      <c r="U330" s="30" t="e">
        <f t="shared" si="141"/>
        <v>#VALUE!</v>
      </c>
      <c r="V330" s="30" t="e">
        <f t="shared" si="141"/>
        <v>#VALUE!</v>
      </c>
      <c r="W330" s="30" t="e">
        <f t="shared" si="141"/>
        <v>#VALUE!</v>
      </c>
      <c r="X330" s="30" t="e">
        <f t="shared" si="141"/>
        <v>#VALUE!</v>
      </c>
      <c r="Y330" s="30" t="e">
        <f t="shared" si="141"/>
        <v>#VALUE!</v>
      </c>
      <c r="Z330" s="30" t="e">
        <f t="shared" si="141"/>
        <v>#VALUE!</v>
      </c>
      <c r="AA330" s="30" t="e">
        <f t="shared" si="141"/>
        <v>#VALUE!</v>
      </c>
      <c r="AB330" s="30" t="e">
        <f t="shared" si="141"/>
        <v>#VALUE!</v>
      </c>
      <c r="AC330" s="30" t="e">
        <f t="shared" si="141"/>
        <v>#VALUE!</v>
      </c>
      <c r="AD330" s="30" t="e">
        <f t="shared" si="141"/>
        <v>#VALUE!</v>
      </c>
      <c r="AE330" s="30" t="e">
        <f t="shared" si="141"/>
        <v>#VALUE!</v>
      </c>
      <c r="AF330" s="30" t="e">
        <f t="shared" si="141"/>
        <v>#VALUE!</v>
      </c>
      <c r="AG330" s="30" t="e">
        <f t="shared" si="141"/>
        <v>#VALUE!</v>
      </c>
      <c r="AH330" s="31" t="s">
        <v>18</v>
      </c>
      <c r="AI330" s="32">
        <f>+COUNTIFS(C331:AG331,"土",C332:AG332,"")+COUNTIFS(C331:AG331,"日",C332:AG332,"")</f>
        <v>0</v>
      </c>
    </row>
    <row r="331" spans="2:38" s="34" customFormat="1" x14ac:dyDescent="0.2">
      <c r="B331" s="56" t="s">
        <v>19</v>
      </c>
      <c r="C331" s="33" t="str">
        <f t="shared" ref="C331:AG331" si="142">IFERROR(TEXT(WEEKDAY(+C330),"aaa"),"")</f>
        <v/>
      </c>
      <c r="D331" s="33" t="str">
        <f t="shared" si="142"/>
        <v/>
      </c>
      <c r="E331" s="33" t="str">
        <f t="shared" si="142"/>
        <v/>
      </c>
      <c r="F331" s="33" t="str">
        <f t="shared" si="142"/>
        <v/>
      </c>
      <c r="G331" s="33" t="str">
        <f t="shared" si="142"/>
        <v/>
      </c>
      <c r="H331" s="33" t="str">
        <f t="shared" si="142"/>
        <v/>
      </c>
      <c r="I331" s="33" t="str">
        <f t="shared" si="142"/>
        <v/>
      </c>
      <c r="J331" s="33" t="str">
        <f t="shared" si="142"/>
        <v/>
      </c>
      <c r="K331" s="33" t="str">
        <f t="shared" si="142"/>
        <v/>
      </c>
      <c r="L331" s="33" t="str">
        <f t="shared" si="142"/>
        <v/>
      </c>
      <c r="M331" s="33" t="str">
        <f t="shared" si="142"/>
        <v/>
      </c>
      <c r="N331" s="33" t="str">
        <f t="shared" si="142"/>
        <v/>
      </c>
      <c r="O331" s="33" t="str">
        <f t="shared" si="142"/>
        <v/>
      </c>
      <c r="P331" s="33" t="str">
        <f t="shared" si="142"/>
        <v/>
      </c>
      <c r="Q331" s="33" t="str">
        <f t="shared" si="142"/>
        <v/>
      </c>
      <c r="R331" s="33" t="str">
        <f t="shared" si="142"/>
        <v/>
      </c>
      <c r="S331" s="33" t="str">
        <f t="shared" si="142"/>
        <v/>
      </c>
      <c r="T331" s="33" t="str">
        <f t="shared" si="142"/>
        <v/>
      </c>
      <c r="U331" s="33" t="str">
        <f t="shared" si="142"/>
        <v/>
      </c>
      <c r="V331" s="33" t="str">
        <f t="shared" si="142"/>
        <v/>
      </c>
      <c r="W331" s="33" t="str">
        <f t="shared" si="142"/>
        <v/>
      </c>
      <c r="X331" s="33" t="str">
        <f t="shared" si="142"/>
        <v/>
      </c>
      <c r="Y331" s="33" t="str">
        <f t="shared" si="142"/>
        <v/>
      </c>
      <c r="Z331" s="33" t="str">
        <f t="shared" si="142"/>
        <v/>
      </c>
      <c r="AA331" s="33" t="str">
        <f t="shared" si="142"/>
        <v/>
      </c>
      <c r="AB331" s="33" t="str">
        <f t="shared" si="142"/>
        <v/>
      </c>
      <c r="AC331" s="33" t="str">
        <f t="shared" si="142"/>
        <v/>
      </c>
      <c r="AD331" s="33" t="str">
        <f t="shared" si="142"/>
        <v/>
      </c>
      <c r="AE331" s="33" t="str">
        <f t="shared" si="142"/>
        <v/>
      </c>
      <c r="AF331" s="33" t="str">
        <f t="shared" si="142"/>
        <v/>
      </c>
      <c r="AG331" s="33" t="str">
        <f t="shared" si="142"/>
        <v/>
      </c>
      <c r="AH331" s="31" t="s">
        <v>20</v>
      </c>
      <c r="AI331" s="32">
        <f>+COUNTIF(C332:AG332,"夏休")+COUNTIF(C332:AG332,"冬休")+COUNTIF(C332:AG332,"中止")</f>
        <v>0</v>
      </c>
      <c r="AL331" s="57"/>
    </row>
    <row r="332" spans="2:38" s="34" customFormat="1" ht="13.5" customHeight="1" x14ac:dyDescent="0.2">
      <c r="B332" s="84" t="s">
        <v>20</v>
      </c>
      <c r="C332" s="85"/>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7"/>
      <c r="AH332" s="35" t="s">
        <v>1</v>
      </c>
      <c r="AI332" s="36">
        <f>COUNT(C330:AG330)-AI331</f>
        <v>0</v>
      </c>
      <c r="AL332" s="57"/>
    </row>
    <row r="333" spans="2:38" s="34" customFormat="1" ht="13.5" customHeight="1" x14ac:dyDescent="0.2">
      <c r="B333" s="84"/>
      <c r="C333" s="85"/>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7"/>
      <c r="AH333" s="35" t="s">
        <v>21</v>
      </c>
      <c r="AI333" s="36">
        <f>+COUNTIF(C334:AG335,"休")</f>
        <v>0</v>
      </c>
      <c r="AJ333" s="37" t="e">
        <f>IF(AI334&gt;0.285,"",IF(AI333&lt;AI330,"←計画日数が足りません",""))</f>
        <v>#DIV/0!</v>
      </c>
      <c r="AL333" s="57"/>
    </row>
    <row r="334" spans="2:38" s="34" customFormat="1" ht="13.5" customHeight="1" x14ac:dyDescent="0.2">
      <c r="B334" s="88" t="s">
        <v>7</v>
      </c>
      <c r="C334" s="89"/>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c r="AB334" s="90"/>
      <c r="AC334" s="90"/>
      <c r="AD334" s="90"/>
      <c r="AE334" s="90"/>
      <c r="AF334" s="90"/>
      <c r="AG334" s="91"/>
      <c r="AH334" s="35" t="s">
        <v>22</v>
      </c>
      <c r="AI334" s="38" t="e">
        <f>+AI333/AI332</f>
        <v>#DIV/0!</v>
      </c>
      <c r="AL334" s="57"/>
    </row>
    <row r="335" spans="2:38" s="34" customFormat="1" x14ac:dyDescent="0.2">
      <c r="B335" s="88"/>
      <c r="C335" s="89"/>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c r="AB335" s="90"/>
      <c r="AC335" s="90"/>
      <c r="AD335" s="90"/>
      <c r="AE335" s="90"/>
      <c r="AF335" s="90"/>
      <c r="AG335" s="91"/>
      <c r="AH335" s="35" t="s">
        <v>2</v>
      </c>
      <c r="AI335" s="36">
        <f>+COUNTA(C336:AG337)</f>
        <v>0</v>
      </c>
      <c r="AL335" s="57"/>
    </row>
    <row r="336" spans="2:38" s="34" customFormat="1" x14ac:dyDescent="0.2">
      <c r="B336" s="92" t="s">
        <v>11</v>
      </c>
      <c r="C336" s="93"/>
      <c r="D336" s="94"/>
      <c r="E336" s="94"/>
      <c r="F336" s="94"/>
      <c r="G336" s="94"/>
      <c r="H336" s="94"/>
      <c r="I336" s="94"/>
      <c r="J336" s="94"/>
      <c r="K336" s="94"/>
      <c r="L336" s="94"/>
      <c r="M336" s="94"/>
      <c r="N336" s="94"/>
      <c r="O336" s="94"/>
      <c r="P336" s="94"/>
      <c r="Q336" s="94"/>
      <c r="R336" s="94"/>
      <c r="S336" s="94"/>
      <c r="T336" s="94"/>
      <c r="U336" s="94"/>
      <c r="V336" s="94"/>
      <c r="W336" s="94"/>
      <c r="X336" s="94"/>
      <c r="Y336" s="94"/>
      <c r="Z336" s="94"/>
      <c r="AA336" s="94"/>
      <c r="AB336" s="94"/>
      <c r="AC336" s="94"/>
      <c r="AD336" s="94"/>
      <c r="AE336" s="94"/>
      <c r="AF336" s="94"/>
      <c r="AG336" s="95"/>
      <c r="AH336" s="39" t="s">
        <v>23</v>
      </c>
      <c r="AI336" s="40" t="e">
        <f>+AI335/AI332</f>
        <v>#DIV/0!</v>
      </c>
      <c r="AL336" s="22">
        <f>+COUNTIF(C334:AG335,"休")</f>
        <v>0</v>
      </c>
    </row>
    <row r="337" spans="2:38" s="34" customFormat="1" x14ac:dyDescent="0.2">
      <c r="B337" s="92"/>
      <c r="C337" s="93"/>
      <c r="D337" s="94"/>
      <c r="E337" s="94"/>
      <c r="F337" s="94"/>
      <c r="G337" s="94"/>
      <c r="H337" s="94"/>
      <c r="I337" s="94"/>
      <c r="J337" s="94"/>
      <c r="K337" s="94"/>
      <c r="L337" s="94"/>
      <c r="M337" s="94"/>
      <c r="N337" s="94"/>
      <c r="O337" s="94"/>
      <c r="P337" s="94"/>
      <c r="Q337" s="94"/>
      <c r="R337" s="94"/>
      <c r="S337" s="94"/>
      <c r="T337" s="94"/>
      <c r="U337" s="94"/>
      <c r="V337" s="94"/>
      <c r="W337" s="94"/>
      <c r="X337" s="94"/>
      <c r="Y337" s="94"/>
      <c r="Z337" s="94"/>
      <c r="AA337" s="94"/>
      <c r="AB337" s="94"/>
      <c r="AC337" s="94"/>
      <c r="AD337" s="94"/>
      <c r="AE337" s="94"/>
      <c r="AF337" s="94"/>
      <c r="AG337" s="95"/>
      <c r="AH337" s="41" t="s">
        <v>24</v>
      </c>
      <c r="AI337" s="42" t="str">
        <f>IF(7&gt;AI332,"対象外",IF(AI335&gt;=AI330,"OK","NG"))</f>
        <v>対象外</v>
      </c>
      <c r="AJ337" s="37" t="str">
        <f>IF(AI337="対象外","←７日間に満たない期間は達成判定の対象外",IF(AI337="NG","←月単位未達成","←月単位達成"))</f>
        <v>←７日間に満たない期間は達成判定の対象外</v>
      </c>
      <c r="AL337" s="43" t="str">
        <f>IF(7&gt;AI332,"対象外",IF(AL336&gt;=AI330,"OK","NG"))</f>
        <v>対象外</v>
      </c>
    </row>
    <row r="338" spans="2:38" hidden="1" x14ac:dyDescent="0.2">
      <c r="B338" s="44" t="s">
        <v>25</v>
      </c>
      <c r="C338" s="45" t="e">
        <f t="shared" ref="C338:AG338" si="143">IF(AND(DAY(C330)&gt;=22,DAY(C330)&lt;=28,C331="土"),1,0)</f>
        <v>#VALUE!</v>
      </c>
      <c r="D338" s="45" t="e">
        <f t="shared" si="143"/>
        <v>#VALUE!</v>
      </c>
      <c r="E338" s="45" t="e">
        <f t="shared" si="143"/>
        <v>#VALUE!</v>
      </c>
      <c r="F338" s="45" t="e">
        <f t="shared" si="143"/>
        <v>#VALUE!</v>
      </c>
      <c r="G338" s="45" t="e">
        <f t="shared" si="143"/>
        <v>#VALUE!</v>
      </c>
      <c r="H338" s="45" t="e">
        <f t="shared" si="143"/>
        <v>#VALUE!</v>
      </c>
      <c r="I338" s="45" t="e">
        <f t="shared" si="143"/>
        <v>#VALUE!</v>
      </c>
      <c r="J338" s="45" t="e">
        <f t="shared" si="143"/>
        <v>#VALUE!</v>
      </c>
      <c r="K338" s="45" t="e">
        <f t="shared" si="143"/>
        <v>#VALUE!</v>
      </c>
      <c r="L338" s="45" t="e">
        <f t="shared" si="143"/>
        <v>#VALUE!</v>
      </c>
      <c r="M338" s="45" t="e">
        <f t="shared" si="143"/>
        <v>#VALUE!</v>
      </c>
      <c r="N338" s="45" t="e">
        <f t="shared" si="143"/>
        <v>#VALUE!</v>
      </c>
      <c r="O338" s="45" t="e">
        <f t="shared" si="143"/>
        <v>#VALUE!</v>
      </c>
      <c r="P338" s="45" t="e">
        <f t="shared" si="143"/>
        <v>#VALUE!</v>
      </c>
      <c r="Q338" s="45" t="e">
        <f t="shared" si="143"/>
        <v>#VALUE!</v>
      </c>
      <c r="R338" s="45" t="e">
        <f t="shared" si="143"/>
        <v>#VALUE!</v>
      </c>
      <c r="S338" s="45" t="e">
        <f t="shared" si="143"/>
        <v>#VALUE!</v>
      </c>
      <c r="T338" s="45" t="e">
        <f t="shared" si="143"/>
        <v>#VALUE!</v>
      </c>
      <c r="U338" s="45" t="e">
        <f t="shared" si="143"/>
        <v>#VALUE!</v>
      </c>
      <c r="V338" s="45" t="e">
        <f t="shared" si="143"/>
        <v>#VALUE!</v>
      </c>
      <c r="W338" s="45" t="e">
        <f t="shared" si="143"/>
        <v>#VALUE!</v>
      </c>
      <c r="X338" s="45" t="e">
        <f t="shared" si="143"/>
        <v>#VALUE!</v>
      </c>
      <c r="Y338" s="45" t="e">
        <f t="shared" si="143"/>
        <v>#VALUE!</v>
      </c>
      <c r="Z338" s="45" t="e">
        <f t="shared" si="143"/>
        <v>#VALUE!</v>
      </c>
      <c r="AA338" s="45" t="e">
        <f t="shared" si="143"/>
        <v>#VALUE!</v>
      </c>
      <c r="AB338" s="45" t="e">
        <f t="shared" si="143"/>
        <v>#VALUE!</v>
      </c>
      <c r="AC338" s="45" t="e">
        <f t="shared" si="143"/>
        <v>#VALUE!</v>
      </c>
      <c r="AD338" s="45" t="e">
        <f t="shared" si="143"/>
        <v>#VALUE!</v>
      </c>
      <c r="AE338" s="45" t="e">
        <f t="shared" si="143"/>
        <v>#VALUE!</v>
      </c>
      <c r="AF338" s="45" t="e">
        <f t="shared" si="143"/>
        <v>#VALUE!</v>
      </c>
      <c r="AG338" s="45" t="e">
        <f t="shared" si="143"/>
        <v>#VALUE!</v>
      </c>
      <c r="AH338" s="46" t="s">
        <v>26</v>
      </c>
      <c r="AI338" s="47">
        <f>_xlfn.AGGREGATE(9,6,C338:AG338)</f>
        <v>0</v>
      </c>
      <c r="AJ338" s="37"/>
    </row>
    <row r="339" spans="2:38" hidden="1" x14ac:dyDescent="0.2">
      <c r="B339" s="44" t="s">
        <v>27</v>
      </c>
      <c r="C339" s="48" t="e">
        <f t="shared" ref="C339:AG339" si="144">IF(AND(DAY(C330)&gt;=22,DAY(C330)&lt;=28,C331="土",OR(C336="休",C336="雨")),1,0)</f>
        <v>#VALUE!</v>
      </c>
      <c r="D339" s="48" t="e">
        <f t="shared" si="144"/>
        <v>#VALUE!</v>
      </c>
      <c r="E339" s="48" t="e">
        <f t="shared" si="144"/>
        <v>#VALUE!</v>
      </c>
      <c r="F339" s="48" t="e">
        <f t="shared" si="144"/>
        <v>#VALUE!</v>
      </c>
      <c r="G339" s="48" t="e">
        <f t="shared" si="144"/>
        <v>#VALUE!</v>
      </c>
      <c r="H339" s="48" t="e">
        <f t="shared" si="144"/>
        <v>#VALUE!</v>
      </c>
      <c r="I339" s="48" t="e">
        <f t="shared" si="144"/>
        <v>#VALUE!</v>
      </c>
      <c r="J339" s="48" t="e">
        <f t="shared" si="144"/>
        <v>#VALUE!</v>
      </c>
      <c r="K339" s="48" t="e">
        <f t="shared" si="144"/>
        <v>#VALUE!</v>
      </c>
      <c r="L339" s="48" t="e">
        <f t="shared" si="144"/>
        <v>#VALUE!</v>
      </c>
      <c r="M339" s="48" t="e">
        <f t="shared" si="144"/>
        <v>#VALUE!</v>
      </c>
      <c r="N339" s="48" t="e">
        <f t="shared" si="144"/>
        <v>#VALUE!</v>
      </c>
      <c r="O339" s="48" t="e">
        <f t="shared" si="144"/>
        <v>#VALUE!</v>
      </c>
      <c r="P339" s="48" t="e">
        <f t="shared" si="144"/>
        <v>#VALUE!</v>
      </c>
      <c r="Q339" s="48" t="e">
        <f t="shared" si="144"/>
        <v>#VALUE!</v>
      </c>
      <c r="R339" s="48" t="e">
        <f t="shared" si="144"/>
        <v>#VALUE!</v>
      </c>
      <c r="S339" s="48" t="e">
        <f t="shared" si="144"/>
        <v>#VALUE!</v>
      </c>
      <c r="T339" s="48" t="e">
        <f t="shared" si="144"/>
        <v>#VALUE!</v>
      </c>
      <c r="U339" s="48" t="e">
        <f t="shared" si="144"/>
        <v>#VALUE!</v>
      </c>
      <c r="V339" s="48" t="e">
        <f t="shared" si="144"/>
        <v>#VALUE!</v>
      </c>
      <c r="W339" s="48" t="e">
        <f t="shared" si="144"/>
        <v>#VALUE!</v>
      </c>
      <c r="X339" s="48" t="e">
        <f t="shared" si="144"/>
        <v>#VALUE!</v>
      </c>
      <c r="Y339" s="48" t="e">
        <f t="shared" si="144"/>
        <v>#VALUE!</v>
      </c>
      <c r="Z339" s="48" t="e">
        <f t="shared" si="144"/>
        <v>#VALUE!</v>
      </c>
      <c r="AA339" s="48" t="e">
        <f t="shared" si="144"/>
        <v>#VALUE!</v>
      </c>
      <c r="AB339" s="48" t="e">
        <f t="shared" si="144"/>
        <v>#VALUE!</v>
      </c>
      <c r="AC339" s="48" t="e">
        <f t="shared" si="144"/>
        <v>#VALUE!</v>
      </c>
      <c r="AD339" s="48" t="e">
        <f t="shared" si="144"/>
        <v>#VALUE!</v>
      </c>
      <c r="AE339" s="48" t="e">
        <f t="shared" si="144"/>
        <v>#VALUE!</v>
      </c>
      <c r="AF339" s="48" t="e">
        <f t="shared" si="144"/>
        <v>#VALUE!</v>
      </c>
      <c r="AG339" s="48" t="e">
        <f t="shared" si="144"/>
        <v>#VALUE!</v>
      </c>
      <c r="AH339" s="49" t="s">
        <v>28</v>
      </c>
      <c r="AI339" s="47">
        <f>_xlfn.AGGREGATE(9,6,C339:AG339)</f>
        <v>0</v>
      </c>
      <c r="AJ339" s="37"/>
    </row>
    <row r="340" spans="2:38" hidden="1" x14ac:dyDescent="0.2">
      <c r="B340" s="44" t="s">
        <v>29</v>
      </c>
      <c r="C340" s="45" t="e">
        <f t="shared" ref="C340:AG340" si="145">IF(AND(DAY(C330)&gt;=8,DAY(C330)&lt;=14,C331="土"),1,0)</f>
        <v>#VALUE!</v>
      </c>
      <c r="D340" s="45" t="e">
        <f t="shared" si="145"/>
        <v>#VALUE!</v>
      </c>
      <c r="E340" s="45" t="e">
        <f t="shared" si="145"/>
        <v>#VALUE!</v>
      </c>
      <c r="F340" s="45" t="e">
        <f t="shared" si="145"/>
        <v>#VALUE!</v>
      </c>
      <c r="G340" s="45" t="e">
        <f t="shared" si="145"/>
        <v>#VALUE!</v>
      </c>
      <c r="H340" s="45" t="e">
        <f t="shared" si="145"/>
        <v>#VALUE!</v>
      </c>
      <c r="I340" s="45" t="e">
        <f t="shared" si="145"/>
        <v>#VALUE!</v>
      </c>
      <c r="J340" s="45" t="e">
        <f t="shared" si="145"/>
        <v>#VALUE!</v>
      </c>
      <c r="K340" s="45" t="e">
        <f t="shared" si="145"/>
        <v>#VALUE!</v>
      </c>
      <c r="L340" s="45" t="e">
        <f t="shared" si="145"/>
        <v>#VALUE!</v>
      </c>
      <c r="M340" s="45" t="e">
        <f t="shared" si="145"/>
        <v>#VALUE!</v>
      </c>
      <c r="N340" s="45" t="e">
        <f t="shared" si="145"/>
        <v>#VALUE!</v>
      </c>
      <c r="O340" s="45" t="e">
        <f t="shared" si="145"/>
        <v>#VALUE!</v>
      </c>
      <c r="P340" s="45" t="e">
        <f t="shared" si="145"/>
        <v>#VALUE!</v>
      </c>
      <c r="Q340" s="45" t="e">
        <f t="shared" si="145"/>
        <v>#VALUE!</v>
      </c>
      <c r="R340" s="45" t="e">
        <f t="shared" si="145"/>
        <v>#VALUE!</v>
      </c>
      <c r="S340" s="45" t="e">
        <f t="shared" si="145"/>
        <v>#VALUE!</v>
      </c>
      <c r="T340" s="45" t="e">
        <f t="shared" si="145"/>
        <v>#VALUE!</v>
      </c>
      <c r="U340" s="45" t="e">
        <f t="shared" si="145"/>
        <v>#VALUE!</v>
      </c>
      <c r="V340" s="45" t="e">
        <f t="shared" si="145"/>
        <v>#VALUE!</v>
      </c>
      <c r="W340" s="45" t="e">
        <f t="shared" si="145"/>
        <v>#VALUE!</v>
      </c>
      <c r="X340" s="45" t="e">
        <f t="shared" si="145"/>
        <v>#VALUE!</v>
      </c>
      <c r="Y340" s="45" t="e">
        <f t="shared" si="145"/>
        <v>#VALUE!</v>
      </c>
      <c r="Z340" s="45" t="e">
        <f t="shared" si="145"/>
        <v>#VALUE!</v>
      </c>
      <c r="AA340" s="45" t="e">
        <f t="shared" si="145"/>
        <v>#VALUE!</v>
      </c>
      <c r="AB340" s="45" t="e">
        <f t="shared" si="145"/>
        <v>#VALUE!</v>
      </c>
      <c r="AC340" s="45" t="e">
        <f t="shared" si="145"/>
        <v>#VALUE!</v>
      </c>
      <c r="AD340" s="45" t="e">
        <f t="shared" si="145"/>
        <v>#VALUE!</v>
      </c>
      <c r="AE340" s="45" t="e">
        <f t="shared" si="145"/>
        <v>#VALUE!</v>
      </c>
      <c r="AF340" s="45" t="e">
        <f t="shared" si="145"/>
        <v>#VALUE!</v>
      </c>
      <c r="AG340" s="45" t="e">
        <f t="shared" si="145"/>
        <v>#VALUE!</v>
      </c>
      <c r="AH340" s="46" t="s">
        <v>26</v>
      </c>
      <c r="AI340" s="47">
        <f>_xlfn.AGGREGATE(9,6,C340:AG340)</f>
        <v>0</v>
      </c>
      <c r="AJ340" s="37"/>
    </row>
    <row r="341" spans="2:38" hidden="1" x14ac:dyDescent="0.2">
      <c r="B341" s="44" t="s">
        <v>30</v>
      </c>
      <c r="C341" s="48" t="e">
        <f t="shared" ref="C341:AG341" si="146">IF(AND(DAY(C330)&gt;=8,DAY(C330)&lt;=14,C331="土",OR(C336="休",C336="雨")),1,0)</f>
        <v>#VALUE!</v>
      </c>
      <c r="D341" s="48" t="e">
        <f t="shared" si="146"/>
        <v>#VALUE!</v>
      </c>
      <c r="E341" s="48" t="e">
        <f t="shared" si="146"/>
        <v>#VALUE!</v>
      </c>
      <c r="F341" s="48" t="e">
        <f t="shared" si="146"/>
        <v>#VALUE!</v>
      </c>
      <c r="G341" s="48" t="e">
        <f t="shared" si="146"/>
        <v>#VALUE!</v>
      </c>
      <c r="H341" s="48" t="e">
        <f t="shared" si="146"/>
        <v>#VALUE!</v>
      </c>
      <c r="I341" s="48" t="e">
        <f t="shared" si="146"/>
        <v>#VALUE!</v>
      </c>
      <c r="J341" s="48" t="e">
        <f t="shared" si="146"/>
        <v>#VALUE!</v>
      </c>
      <c r="K341" s="48" t="e">
        <f t="shared" si="146"/>
        <v>#VALUE!</v>
      </c>
      <c r="L341" s="48" t="e">
        <f t="shared" si="146"/>
        <v>#VALUE!</v>
      </c>
      <c r="M341" s="48" t="e">
        <f t="shared" si="146"/>
        <v>#VALUE!</v>
      </c>
      <c r="N341" s="48" t="e">
        <f t="shared" si="146"/>
        <v>#VALUE!</v>
      </c>
      <c r="O341" s="48" t="e">
        <f t="shared" si="146"/>
        <v>#VALUE!</v>
      </c>
      <c r="P341" s="48" t="e">
        <f t="shared" si="146"/>
        <v>#VALUE!</v>
      </c>
      <c r="Q341" s="48" t="e">
        <f t="shared" si="146"/>
        <v>#VALUE!</v>
      </c>
      <c r="R341" s="48" t="e">
        <f t="shared" si="146"/>
        <v>#VALUE!</v>
      </c>
      <c r="S341" s="48" t="e">
        <f t="shared" si="146"/>
        <v>#VALUE!</v>
      </c>
      <c r="T341" s="48" t="e">
        <f t="shared" si="146"/>
        <v>#VALUE!</v>
      </c>
      <c r="U341" s="48" t="e">
        <f t="shared" si="146"/>
        <v>#VALUE!</v>
      </c>
      <c r="V341" s="48" t="e">
        <f t="shared" si="146"/>
        <v>#VALUE!</v>
      </c>
      <c r="W341" s="48" t="e">
        <f t="shared" si="146"/>
        <v>#VALUE!</v>
      </c>
      <c r="X341" s="48" t="e">
        <f t="shared" si="146"/>
        <v>#VALUE!</v>
      </c>
      <c r="Y341" s="48" t="e">
        <f t="shared" si="146"/>
        <v>#VALUE!</v>
      </c>
      <c r="Z341" s="48" t="e">
        <f t="shared" si="146"/>
        <v>#VALUE!</v>
      </c>
      <c r="AA341" s="48" t="e">
        <f t="shared" si="146"/>
        <v>#VALUE!</v>
      </c>
      <c r="AB341" s="48" t="e">
        <f t="shared" si="146"/>
        <v>#VALUE!</v>
      </c>
      <c r="AC341" s="48" t="e">
        <f t="shared" si="146"/>
        <v>#VALUE!</v>
      </c>
      <c r="AD341" s="48" t="e">
        <f t="shared" si="146"/>
        <v>#VALUE!</v>
      </c>
      <c r="AE341" s="48" t="e">
        <f t="shared" si="146"/>
        <v>#VALUE!</v>
      </c>
      <c r="AF341" s="48" t="e">
        <f t="shared" si="146"/>
        <v>#VALUE!</v>
      </c>
      <c r="AG341" s="48" t="e">
        <f t="shared" si="146"/>
        <v>#VALUE!</v>
      </c>
      <c r="AH341" s="49" t="s">
        <v>28</v>
      </c>
      <c r="AI341" s="47">
        <f>_xlfn.AGGREGATE(9,6,C341:AG341)</f>
        <v>0</v>
      </c>
      <c r="AJ341" s="37"/>
    </row>
  </sheetData>
  <mergeCells count="2063">
    <mergeCell ref="S336:S337"/>
    <mergeCell ref="T336:T337"/>
    <mergeCell ref="U336:U337"/>
    <mergeCell ref="V336:V337"/>
    <mergeCell ref="W336:W337"/>
    <mergeCell ref="X336:X337"/>
    <mergeCell ref="Y336:Y337"/>
    <mergeCell ref="Z336:Z337"/>
    <mergeCell ref="AA336:AA337"/>
    <mergeCell ref="AB336:AB337"/>
    <mergeCell ref="AC336:AC337"/>
    <mergeCell ref="AD336:AD337"/>
    <mergeCell ref="AE336:AE337"/>
    <mergeCell ref="AF336:AF337"/>
    <mergeCell ref="AG336:AG337"/>
    <mergeCell ref="R334:R335"/>
    <mergeCell ref="S334:S335"/>
    <mergeCell ref="T334:T335"/>
    <mergeCell ref="U334:U335"/>
    <mergeCell ref="V334:V335"/>
    <mergeCell ref="W334:W335"/>
    <mergeCell ref="X334:X335"/>
    <mergeCell ref="Y334:Y335"/>
    <mergeCell ref="Z334:Z335"/>
    <mergeCell ref="AA334:AA335"/>
    <mergeCell ref="AB334:AB335"/>
    <mergeCell ref="AC334:AC335"/>
    <mergeCell ref="AD334:AD335"/>
    <mergeCell ref="AE334:AE335"/>
    <mergeCell ref="AF334:AF335"/>
    <mergeCell ref="AG334:AG335"/>
    <mergeCell ref="B336:B337"/>
    <mergeCell ref="C336:C337"/>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Q336:Q337"/>
    <mergeCell ref="R332:R333"/>
    <mergeCell ref="R336:R337"/>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E332:AE333"/>
    <mergeCell ref="AF332:AF333"/>
    <mergeCell ref="AG332:AG333"/>
    <mergeCell ref="B334:B335"/>
    <mergeCell ref="C334:C335"/>
    <mergeCell ref="D334:D335"/>
    <mergeCell ref="E334:E335"/>
    <mergeCell ref="F334:F335"/>
    <mergeCell ref="G334:G335"/>
    <mergeCell ref="H334:H335"/>
    <mergeCell ref="I334:I335"/>
    <mergeCell ref="J334:J335"/>
    <mergeCell ref="K334:K335"/>
    <mergeCell ref="L334:L335"/>
    <mergeCell ref="M334:M335"/>
    <mergeCell ref="N334:N335"/>
    <mergeCell ref="O334:O335"/>
    <mergeCell ref="P334:P335"/>
    <mergeCell ref="Q334:Q335"/>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C328:AI328"/>
    <mergeCell ref="B332:B333"/>
    <mergeCell ref="C332:C333"/>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Q332:Q333"/>
    <mergeCell ref="S318:S319"/>
    <mergeCell ref="T318:T319"/>
    <mergeCell ref="U318:U319"/>
    <mergeCell ref="V318:V319"/>
    <mergeCell ref="W318:W319"/>
    <mergeCell ref="X318:X319"/>
    <mergeCell ref="Y318:Y319"/>
    <mergeCell ref="Z318:Z319"/>
    <mergeCell ref="AA318:AA319"/>
    <mergeCell ref="AB318:AB319"/>
    <mergeCell ref="AC318:AC319"/>
    <mergeCell ref="AD318:AD319"/>
    <mergeCell ref="AE318:AE319"/>
    <mergeCell ref="AF318:AF319"/>
    <mergeCell ref="AG318:AG319"/>
    <mergeCell ref="B320:B321"/>
    <mergeCell ref="C320:C321"/>
    <mergeCell ref="D320:D321"/>
    <mergeCell ref="E320:E321"/>
    <mergeCell ref="F320:F321"/>
    <mergeCell ref="G320:G321"/>
    <mergeCell ref="H320:H321"/>
    <mergeCell ref="I320:I321"/>
    <mergeCell ref="J320:J321"/>
    <mergeCell ref="K320:K321"/>
    <mergeCell ref="L320:L321"/>
    <mergeCell ref="M320:M321"/>
    <mergeCell ref="N320:N321"/>
    <mergeCell ref="O320:O321"/>
    <mergeCell ref="P320:P321"/>
    <mergeCell ref="Q320:Q321"/>
    <mergeCell ref="R320:R321"/>
    <mergeCell ref="S316:S317"/>
    <mergeCell ref="T316:T317"/>
    <mergeCell ref="U316:U317"/>
    <mergeCell ref="V316:V317"/>
    <mergeCell ref="W316:W317"/>
    <mergeCell ref="X316:X317"/>
    <mergeCell ref="Y316:Y317"/>
    <mergeCell ref="Z316:Z317"/>
    <mergeCell ref="AA316:AA317"/>
    <mergeCell ref="AB316:AB317"/>
    <mergeCell ref="AC316:AC317"/>
    <mergeCell ref="AD316:AD317"/>
    <mergeCell ref="AE316:AE317"/>
    <mergeCell ref="AF316:AF317"/>
    <mergeCell ref="AG316:AG317"/>
    <mergeCell ref="B318:B319"/>
    <mergeCell ref="C318:C319"/>
    <mergeCell ref="D318:D319"/>
    <mergeCell ref="E318:E319"/>
    <mergeCell ref="F318:F319"/>
    <mergeCell ref="G318:G319"/>
    <mergeCell ref="H318:H319"/>
    <mergeCell ref="I318:I319"/>
    <mergeCell ref="J318:J319"/>
    <mergeCell ref="K318:K319"/>
    <mergeCell ref="L318:L319"/>
    <mergeCell ref="M318:M319"/>
    <mergeCell ref="N318:N319"/>
    <mergeCell ref="O318:O319"/>
    <mergeCell ref="P318:P319"/>
    <mergeCell ref="Q318:Q319"/>
    <mergeCell ref="R318:R319"/>
    <mergeCell ref="B316:B317"/>
    <mergeCell ref="C316:C317"/>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Q316:Q317"/>
    <mergeCell ref="R316:R317"/>
    <mergeCell ref="R304:R305"/>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C312:AI312"/>
    <mergeCell ref="R302:R303"/>
    <mergeCell ref="S302:S303"/>
    <mergeCell ref="T302:T303"/>
    <mergeCell ref="U302:U303"/>
    <mergeCell ref="V302:V303"/>
    <mergeCell ref="W302:W303"/>
    <mergeCell ref="X302:X303"/>
    <mergeCell ref="Y302:Y303"/>
    <mergeCell ref="Z302:Z303"/>
    <mergeCell ref="AA302:AA303"/>
    <mergeCell ref="AB302:AB303"/>
    <mergeCell ref="AC302:AC303"/>
    <mergeCell ref="AD302:AD303"/>
    <mergeCell ref="AE302:AE303"/>
    <mergeCell ref="AF302:AF303"/>
    <mergeCell ref="AG302:AG303"/>
    <mergeCell ref="B304:B305"/>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Q304:Q305"/>
    <mergeCell ref="R300:R301"/>
    <mergeCell ref="S300:S301"/>
    <mergeCell ref="T300:T301"/>
    <mergeCell ref="U300:U301"/>
    <mergeCell ref="V300:V301"/>
    <mergeCell ref="W300:W301"/>
    <mergeCell ref="X300:X301"/>
    <mergeCell ref="Y300:Y301"/>
    <mergeCell ref="Z300:Z301"/>
    <mergeCell ref="AA300:AA301"/>
    <mergeCell ref="AB300:AB301"/>
    <mergeCell ref="AC300:AC301"/>
    <mergeCell ref="AD300:AD301"/>
    <mergeCell ref="AE300:AE301"/>
    <mergeCell ref="AF300:AF301"/>
    <mergeCell ref="AG300:AG301"/>
    <mergeCell ref="B302:B303"/>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Q302:Q303"/>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F288:AF289"/>
    <mergeCell ref="AG288:AG289"/>
    <mergeCell ref="C296:AI296"/>
    <mergeCell ref="B300:B301"/>
    <mergeCell ref="C300:C301"/>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Q300:Q301"/>
    <mergeCell ref="S286:S287"/>
    <mergeCell ref="T286:T287"/>
    <mergeCell ref="U286:U287"/>
    <mergeCell ref="V286:V287"/>
    <mergeCell ref="W286:W287"/>
    <mergeCell ref="X286:X287"/>
    <mergeCell ref="Y286:Y287"/>
    <mergeCell ref="Z286:Z287"/>
    <mergeCell ref="AA286:AA287"/>
    <mergeCell ref="AB286:AB287"/>
    <mergeCell ref="AC286:AC287"/>
    <mergeCell ref="AD286:AD287"/>
    <mergeCell ref="AE286:AE287"/>
    <mergeCell ref="AF286:AF287"/>
    <mergeCell ref="AG286:AG287"/>
    <mergeCell ref="B288:B289"/>
    <mergeCell ref="C288:C289"/>
    <mergeCell ref="D288:D289"/>
    <mergeCell ref="E288:E289"/>
    <mergeCell ref="F288:F289"/>
    <mergeCell ref="G288:G289"/>
    <mergeCell ref="H288:H289"/>
    <mergeCell ref="I288:I289"/>
    <mergeCell ref="J288:J289"/>
    <mergeCell ref="K288:K289"/>
    <mergeCell ref="L288:L289"/>
    <mergeCell ref="M288:M289"/>
    <mergeCell ref="N288:N289"/>
    <mergeCell ref="O288:O289"/>
    <mergeCell ref="P288:P289"/>
    <mergeCell ref="Q288:Q289"/>
    <mergeCell ref="R288:R289"/>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B286:B287"/>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Q286:Q287"/>
    <mergeCell ref="R286:R287"/>
    <mergeCell ref="B284:B285"/>
    <mergeCell ref="C284:C285"/>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Q284:Q285"/>
    <mergeCell ref="R284:R285"/>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AF272:AF273"/>
    <mergeCell ref="AG272:AG273"/>
    <mergeCell ref="C280:AI280"/>
    <mergeCell ref="R270:R271"/>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F270:AF271"/>
    <mergeCell ref="AG270:AG271"/>
    <mergeCell ref="B272:B273"/>
    <mergeCell ref="C272:C273"/>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Q272:Q273"/>
    <mergeCell ref="R268:R269"/>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B270:B271"/>
    <mergeCell ref="C270:C271"/>
    <mergeCell ref="D270:D271"/>
    <mergeCell ref="E270:E271"/>
    <mergeCell ref="F270:F271"/>
    <mergeCell ref="G270:G271"/>
    <mergeCell ref="H270:H271"/>
    <mergeCell ref="I270:I271"/>
    <mergeCell ref="J270:J271"/>
    <mergeCell ref="K270:K271"/>
    <mergeCell ref="L270:L271"/>
    <mergeCell ref="M270:M271"/>
    <mergeCell ref="N270:N271"/>
    <mergeCell ref="O270:O271"/>
    <mergeCell ref="P270:P271"/>
    <mergeCell ref="Q270:Q271"/>
    <mergeCell ref="S256:S257"/>
    <mergeCell ref="T256:T257"/>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C264:AI264"/>
    <mergeCell ref="B268:B269"/>
    <mergeCell ref="C268:C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Q268:Q269"/>
    <mergeCell ref="S254:S255"/>
    <mergeCell ref="T254:T255"/>
    <mergeCell ref="U254:U255"/>
    <mergeCell ref="V254:V255"/>
    <mergeCell ref="W254:W255"/>
    <mergeCell ref="X254:X255"/>
    <mergeCell ref="Y254:Y255"/>
    <mergeCell ref="Z254:Z255"/>
    <mergeCell ref="AA254:AA255"/>
    <mergeCell ref="AB254:AB255"/>
    <mergeCell ref="AC254:AC255"/>
    <mergeCell ref="AD254:AD255"/>
    <mergeCell ref="AE254:AE255"/>
    <mergeCell ref="AF254:AF255"/>
    <mergeCell ref="AG254:AG255"/>
    <mergeCell ref="B256:B257"/>
    <mergeCell ref="C256:C257"/>
    <mergeCell ref="D256:D257"/>
    <mergeCell ref="E256:E257"/>
    <mergeCell ref="F256:F257"/>
    <mergeCell ref="G256:G257"/>
    <mergeCell ref="H256:H257"/>
    <mergeCell ref="I256:I257"/>
    <mergeCell ref="J256:J257"/>
    <mergeCell ref="K256:K257"/>
    <mergeCell ref="L256:L257"/>
    <mergeCell ref="M256:M257"/>
    <mergeCell ref="N256:N257"/>
    <mergeCell ref="O256:O257"/>
    <mergeCell ref="P256:P257"/>
    <mergeCell ref="Q256:Q257"/>
    <mergeCell ref="R256:R257"/>
    <mergeCell ref="S252:S253"/>
    <mergeCell ref="T252:T253"/>
    <mergeCell ref="U252:U253"/>
    <mergeCell ref="V252:V253"/>
    <mergeCell ref="W252:W253"/>
    <mergeCell ref="X252:X253"/>
    <mergeCell ref="Y252:Y253"/>
    <mergeCell ref="Z252:Z253"/>
    <mergeCell ref="AA252:AA253"/>
    <mergeCell ref="AB252:AB253"/>
    <mergeCell ref="AC252:AC253"/>
    <mergeCell ref="AD252:AD253"/>
    <mergeCell ref="AE252:AE253"/>
    <mergeCell ref="AF252:AF253"/>
    <mergeCell ref="AG252:AG253"/>
    <mergeCell ref="B254:B255"/>
    <mergeCell ref="C254:C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Q254:Q255"/>
    <mergeCell ref="R254:R255"/>
    <mergeCell ref="B252:B253"/>
    <mergeCell ref="C252:C253"/>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Q252:Q253"/>
    <mergeCell ref="R252:R253"/>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E240:AE241"/>
    <mergeCell ref="AF240:AF241"/>
    <mergeCell ref="AG240:AG241"/>
    <mergeCell ref="C248:AI248"/>
    <mergeCell ref="R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38:AE239"/>
    <mergeCell ref="AF238:AF239"/>
    <mergeCell ref="AG238:AG239"/>
    <mergeCell ref="B240:B241"/>
    <mergeCell ref="C240:C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Q240:Q241"/>
    <mergeCell ref="R236:R237"/>
    <mergeCell ref="S236:S237"/>
    <mergeCell ref="T236:T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G236:AG237"/>
    <mergeCell ref="B238:B239"/>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Q238:Q239"/>
    <mergeCell ref="S224:S225"/>
    <mergeCell ref="T224:T225"/>
    <mergeCell ref="U224:U225"/>
    <mergeCell ref="V224:V225"/>
    <mergeCell ref="W224:W225"/>
    <mergeCell ref="X224:X225"/>
    <mergeCell ref="Y224:Y225"/>
    <mergeCell ref="Z224:Z225"/>
    <mergeCell ref="AA224:AA225"/>
    <mergeCell ref="AB224:AB225"/>
    <mergeCell ref="AC224:AC225"/>
    <mergeCell ref="AD224:AD225"/>
    <mergeCell ref="AE224:AE225"/>
    <mergeCell ref="AF224:AF225"/>
    <mergeCell ref="AG224:AG225"/>
    <mergeCell ref="C232:AI232"/>
    <mergeCell ref="B236:B237"/>
    <mergeCell ref="C236:C237"/>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Q236:Q237"/>
    <mergeCell ref="S222:S223"/>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AF222:AF223"/>
    <mergeCell ref="AG222:AG223"/>
    <mergeCell ref="B224:B225"/>
    <mergeCell ref="C224:C225"/>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Q224:Q225"/>
    <mergeCell ref="R224:R225"/>
    <mergeCell ref="S220:S221"/>
    <mergeCell ref="T220:T221"/>
    <mergeCell ref="U220:U221"/>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B222:B223"/>
    <mergeCell ref="C222:C223"/>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Q222:Q223"/>
    <mergeCell ref="R222:R223"/>
    <mergeCell ref="B220:B221"/>
    <mergeCell ref="C220:C221"/>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Q220:Q221"/>
    <mergeCell ref="R220:R221"/>
    <mergeCell ref="R208:R209"/>
    <mergeCell ref="S208:S209"/>
    <mergeCell ref="T208:T209"/>
    <mergeCell ref="U208:U209"/>
    <mergeCell ref="V208:V209"/>
    <mergeCell ref="W208:W209"/>
    <mergeCell ref="X208:X209"/>
    <mergeCell ref="Y208:Y209"/>
    <mergeCell ref="Z208:Z209"/>
    <mergeCell ref="AA208:AA209"/>
    <mergeCell ref="AB208:AB209"/>
    <mergeCell ref="AC208:AC209"/>
    <mergeCell ref="AD208:AD209"/>
    <mergeCell ref="AE208:AE209"/>
    <mergeCell ref="AF208:AF209"/>
    <mergeCell ref="AG208:AG209"/>
    <mergeCell ref="C216:AI216"/>
    <mergeCell ref="R206:R207"/>
    <mergeCell ref="S206:S207"/>
    <mergeCell ref="T206:T207"/>
    <mergeCell ref="U206:U207"/>
    <mergeCell ref="V206:V207"/>
    <mergeCell ref="W206:W207"/>
    <mergeCell ref="X206:X207"/>
    <mergeCell ref="Y206:Y207"/>
    <mergeCell ref="Z206:Z207"/>
    <mergeCell ref="AA206:AA207"/>
    <mergeCell ref="AB206:AB207"/>
    <mergeCell ref="AC206:AC207"/>
    <mergeCell ref="AD206:AD207"/>
    <mergeCell ref="AE206:AE207"/>
    <mergeCell ref="AF206:AF207"/>
    <mergeCell ref="AG206:AG207"/>
    <mergeCell ref="B208:B209"/>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Q208:Q209"/>
    <mergeCell ref="R204:R205"/>
    <mergeCell ref="S204:S205"/>
    <mergeCell ref="T204:T205"/>
    <mergeCell ref="U204:U205"/>
    <mergeCell ref="V204:V205"/>
    <mergeCell ref="W204:W205"/>
    <mergeCell ref="X204:X205"/>
    <mergeCell ref="Y204:Y205"/>
    <mergeCell ref="Z204:Z205"/>
    <mergeCell ref="AA204:AA205"/>
    <mergeCell ref="AB204:AB205"/>
    <mergeCell ref="AC204:AC205"/>
    <mergeCell ref="AD204:AD205"/>
    <mergeCell ref="AE204:AE205"/>
    <mergeCell ref="AF204:AF205"/>
    <mergeCell ref="AG204:AG205"/>
    <mergeCell ref="B206:B207"/>
    <mergeCell ref="C206:C207"/>
    <mergeCell ref="D206:D207"/>
    <mergeCell ref="E206:E207"/>
    <mergeCell ref="F206:F207"/>
    <mergeCell ref="G206:G207"/>
    <mergeCell ref="H206:H207"/>
    <mergeCell ref="I206:I207"/>
    <mergeCell ref="J206:J207"/>
    <mergeCell ref="K206:K207"/>
    <mergeCell ref="L206:L207"/>
    <mergeCell ref="M206:M207"/>
    <mergeCell ref="N206:N207"/>
    <mergeCell ref="O206:O207"/>
    <mergeCell ref="P206:P207"/>
    <mergeCell ref="Q206:Q207"/>
    <mergeCell ref="S192:S193"/>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F192:AF193"/>
    <mergeCell ref="AG192:AG193"/>
    <mergeCell ref="C200:AI200"/>
    <mergeCell ref="B204:B205"/>
    <mergeCell ref="C204:C205"/>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Q204:Q205"/>
    <mergeCell ref="S190:S191"/>
    <mergeCell ref="T190:T191"/>
    <mergeCell ref="U190:U191"/>
    <mergeCell ref="V190:V191"/>
    <mergeCell ref="W190:W191"/>
    <mergeCell ref="X190:X191"/>
    <mergeCell ref="Y190:Y191"/>
    <mergeCell ref="Z190:Z191"/>
    <mergeCell ref="AA190:AA191"/>
    <mergeCell ref="AB190:AB191"/>
    <mergeCell ref="AC190:AC191"/>
    <mergeCell ref="AD190:AD191"/>
    <mergeCell ref="AE190:AE191"/>
    <mergeCell ref="AF190:AF191"/>
    <mergeCell ref="AG190:AG191"/>
    <mergeCell ref="B192:B193"/>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S188:S189"/>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B190:B191"/>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Q190:Q191"/>
    <mergeCell ref="R190:R191"/>
    <mergeCell ref="B188:B189"/>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R188:R189"/>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C184:AI184"/>
    <mergeCell ref="R174:R175"/>
    <mergeCell ref="S174:S175"/>
    <mergeCell ref="T174:T175"/>
    <mergeCell ref="U174:U175"/>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B176:B177"/>
    <mergeCell ref="C176:C177"/>
    <mergeCell ref="D176:D177"/>
    <mergeCell ref="E176:E177"/>
    <mergeCell ref="F176:F177"/>
    <mergeCell ref="G176:G177"/>
    <mergeCell ref="H176:H177"/>
    <mergeCell ref="I176:I177"/>
    <mergeCell ref="J176:J177"/>
    <mergeCell ref="K176:K177"/>
    <mergeCell ref="L176:L177"/>
    <mergeCell ref="M176:M177"/>
    <mergeCell ref="N176:N177"/>
    <mergeCell ref="O176:O177"/>
    <mergeCell ref="P176:P177"/>
    <mergeCell ref="Q176:Q177"/>
    <mergeCell ref="R172:R173"/>
    <mergeCell ref="S172:S173"/>
    <mergeCell ref="T172:T173"/>
    <mergeCell ref="U172:U173"/>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B174:B175"/>
    <mergeCell ref="C174:C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Q174:Q175"/>
    <mergeCell ref="S160:S161"/>
    <mergeCell ref="T160:T161"/>
    <mergeCell ref="U160:U161"/>
    <mergeCell ref="V160:V161"/>
    <mergeCell ref="W160:W161"/>
    <mergeCell ref="X160:X161"/>
    <mergeCell ref="Y160:Y161"/>
    <mergeCell ref="Z160:Z161"/>
    <mergeCell ref="AA160:AA161"/>
    <mergeCell ref="AB160:AB161"/>
    <mergeCell ref="AC160:AC161"/>
    <mergeCell ref="AD160:AD161"/>
    <mergeCell ref="AE160:AE161"/>
    <mergeCell ref="AF160:AF161"/>
    <mergeCell ref="AG160:AG161"/>
    <mergeCell ref="C168:AI168"/>
    <mergeCell ref="B172:B173"/>
    <mergeCell ref="C172:C173"/>
    <mergeCell ref="D172:D173"/>
    <mergeCell ref="E172:E173"/>
    <mergeCell ref="F172:F173"/>
    <mergeCell ref="G172:G173"/>
    <mergeCell ref="H172:H173"/>
    <mergeCell ref="I172:I173"/>
    <mergeCell ref="J172:J173"/>
    <mergeCell ref="K172:K173"/>
    <mergeCell ref="L172:L173"/>
    <mergeCell ref="M172:M173"/>
    <mergeCell ref="N172:N173"/>
    <mergeCell ref="O172:O173"/>
    <mergeCell ref="P172:P173"/>
    <mergeCell ref="Q172:Q173"/>
    <mergeCell ref="S158:S159"/>
    <mergeCell ref="T158:T159"/>
    <mergeCell ref="U158:U159"/>
    <mergeCell ref="V158:V159"/>
    <mergeCell ref="W158:W159"/>
    <mergeCell ref="X158:X159"/>
    <mergeCell ref="Y158:Y159"/>
    <mergeCell ref="Z158:Z159"/>
    <mergeCell ref="AA158:AA159"/>
    <mergeCell ref="AB158:AB159"/>
    <mergeCell ref="AC158:AC159"/>
    <mergeCell ref="AD158:AD159"/>
    <mergeCell ref="AE158:AE159"/>
    <mergeCell ref="AF158:AF159"/>
    <mergeCell ref="AG158:AG159"/>
    <mergeCell ref="B160:B161"/>
    <mergeCell ref="C160:C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Q160:Q161"/>
    <mergeCell ref="R160:R161"/>
    <mergeCell ref="S156:S157"/>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G156:AG157"/>
    <mergeCell ref="B158:B159"/>
    <mergeCell ref="C158:C159"/>
    <mergeCell ref="D158:D159"/>
    <mergeCell ref="E158:E159"/>
    <mergeCell ref="F158:F159"/>
    <mergeCell ref="G158:G159"/>
    <mergeCell ref="H158:H159"/>
    <mergeCell ref="I158:I159"/>
    <mergeCell ref="J158:J159"/>
    <mergeCell ref="K158:K159"/>
    <mergeCell ref="L158:L159"/>
    <mergeCell ref="M158:M159"/>
    <mergeCell ref="N158:N159"/>
    <mergeCell ref="O158:O159"/>
    <mergeCell ref="P158:P159"/>
    <mergeCell ref="Q158:Q159"/>
    <mergeCell ref="R158:R159"/>
    <mergeCell ref="B156:B157"/>
    <mergeCell ref="C156:C157"/>
    <mergeCell ref="D156:D157"/>
    <mergeCell ref="E156:E157"/>
    <mergeCell ref="F156:F157"/>
    <mergeCell ref="G156:G157"/>
    <mergeCell ref="H156:H157"/>
    <mergeCell ref="I156:I157"/>
    <mergeCell ref="J156:J157"/>
    <mergeCell ref="K156:K157"/>
    <mergeCell ref="L156:L157"/>
    <mergeCell ref="M156:M157"/>
    <mergeCell ref="N156:N157"/>
    <mergeCell ref="O156:O157"/>
    <mergeCell ref="P156:P157"/>
    <mergeCell ref="Q156:Q157"/>
    <mergeCell ref="R156:R157"/>
    <mergeCell ref="R144:R145"/>
    <mergeCell ref="S144:S145"/>
    <mergeCell ref="T144:T145"/>
    <mergeCell ref="U144:U145"/>
    <mergeCell ref="V144:V145"/>
    <mergeCell ref="W144:W145"/>
    <mergeCell ref="X144:X145"/>
    <mergeCell ref="Y144:Y145"/>
    <mergeCell ref="Z144:Z145"/>
    <mergeCell ref="AA144:AA145"/>
    <mergeCell ref="AB144:AB145"/>
    <mergeCell ref="AC144:AC145"/>
    <mergeCell ref="AD144:AD145"/>
    <mergeCell ref="AE144:AE145"/>
    <mergeCell ref="AF144:AF145"/>
    <mergeCell ref="AG144:AG145"/>
    <mergeCell ref="C152:AI152"/>
    <mergeCell ref="R142:R143"/>
    <mergeCell ref="S142:S143"/>
    <mergeCell ref="T142:T143"/>
    <mergeCell ref="U142:U143"/>
    <mergeCell ref="V142:V143"/>
    <mergeCell ref="W142:W143"/>
    <mergeCell ref="X142:X143"/>
    <mergeCell ref="Y142:Y143"/>
    <mergeCell ref="Z142:Z143"/>
    <mergeCell ref="AA142:AA143"/>
    <mergeCell ref="AB142:AB143"/>
    <mergeCell ref="AC142:AC143"/>
    <mergeCell ref="AD142:AD143"/>
    <mergeCell ref="AE142:AE143"/>
    <mergeCell ref="AF142:AF143"/>
    <mergeCell ref="AG142:AG143"/>
    <mergeCell ref="B144:B145"/>
    <mergeCell ref="C144:C145"/>
    <mergeCell ref="D144:D145"/>
    <mergeCell ref="E144:E145"/>
    <mergeCell ref="F144:F145"/>
    <mergeCell ref="G144:G145"/>
    <mergeCell ref="H144:H145"/>
    <mergeCell ref="I144:I145"/>
    <mergeCell ref="J144:J145"/>
    <mergeCell ref="K144:K145"/>
    <mergeCell ref="L144:L145"/>
    <mergeCell ref="M144:M145"/>
    <mergeCell ref="N144:N145"/>
    <mergeCell ref="O144:O145"/>
    <mergeCell ref="P144:P145"/>
    <mergeCell ref="Q144:Q145"/>
    <mergeCell ref="R140:R141"/>
    <mergeCell ref="S140:S141"/>
    <mergeCell ref="T140:T141"/>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B142:B143"/>
    <mergeCell ref="C142:C143"/>
    <mergeCell ref="D142:D143"/>
    <mergeCell ref="E142:E143"/>
    <mergeCell ref="F142:F143"/>
    <mergeCell ref="G142:G143"/>
    <mergeCell ref="H142:H143"/>
    <mergeCell ref="I142:I143"/>
    <mergeCell ref="J142:J143"/>
    <mergeCell ref="K142:K143"/>
    <mergeCell ref="L142:L143"/>
    <mergeCell ref="M142:M143"/>
    <mergeCell ref="N142:N143"/>
    <mergeCell ref="O142:O143"/>
    <mergeCell ref="P142:P143"/>
    <mergeCell ref="Q142:Q143"/>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C136:AI136"/>
    <mergeCell ref="B140:B141"/>
    <mergeCell ref="C140:C141"/>
    <mergeCell ref="D140:D141"/>
    <mergeCell ref="E140:E141"/>
    <mergeCell ref="F140:F141"/>
    <mergeCell ref="G140:G141"/>
    <mergeCell ref="H140:H141"/>
    <mergeCell ref="I140:I141"/>
    <mergeCell ref="J140:J141"/>
    <mergeCell ref="K140:K141"/>
    <mergeCell ref="L140:L141"/>
    <mergeCell ref="M140:M141"/>
    <mergeCell ref="N140:N141"/>
    <mergeCell ref="O140:O141"/>
    <mergeCell ref="P140:P141"/>
    <mergeCell ref="Q140:Q141"/>
    <mergeCell ref="S126:S127"/>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B128:B129"/>
    <mergeCell ref="C128:C129"/>
    <mergeCell ref="D128:D129"/>
    <mergeCell ref="E128:E129"/>
    <mergeCell ref="F128:F129"/>
    <mergeCell ref="G128:G129"/>
    <mergeCell ref="H128:H129"/>
    <mergeCell ref="I128:I129"/>
    <mergeCell ref="J128:J129"/>
    <mergeCell ref="K128:K129"/>
    <mergeCell ref="L128:L129"/>
    <mergeCell ref="M128:M129"/>
    <mergeCell ref="N128:N129"/>
    <mergeCell ref="O128:O129"/>
    <mergeCell ref="P128:P129"/>
    <mergeCell ref="Q128:Q129"/>
    <mergeCell ref="R128:R129"/>
    <mergeCell ref="S124:S125"/>
    <mergeCell ref="T124:T125"/>
    <mergeCell ref="U124:U125"/>
    <mergeCell ref="V124:V125"/>
    <mergeCell ref="W124:W125"/>
    <mergeCell ref="X124:X125"/>
    <mergeCell ref="Y124:Y125"/>
    <mergeCell ref="Z124:Z125"/>
    <mergeCell ref="AA124:AA125"/>
    <mergeCell ref="AB124:AB125"/>
    <mergeCell ref="AC124:AC125"/>
    <mergeCell ref="AD124:AD125"/>
    <mergeCell ref="AE124:AE125"/>
    <mergeCell ref="AF124:AF125"/>
    <mergeCell ref="AG124:AG125"/>
    <mergeCell ref="B126:B127"/>
    <mergeCell ref="C126:C127"/>
    <mergeCell ref="D126:D127"/>
    <mergeCell ref="E126:E127"/>
    <mergeCell ref="F126:F127"/>
    <mergeCell ref="G126:G127"/>
    <mergeCell ref="H126:H127"/>
    <mergeCell ref="I126:I127"/>
    <mergeCell ref="J126:J127"/>
    <mergeCell ref="K126:K127"/>
    <mergeCell ref="L126:L127"/>
    <mergeCell ref="M126:M127"/>
    <mergeCell ref="N126:N127"/>
    <mergeCell ref="O126:O127"/>
    <mergeCell ref="P126:P127"/>
    <mergeCell ref="Q126:Q127"/>
    <mergeCell ref="R126:R127"/>
    <mergeCell ref="B124:B125"/>
    <mergeCell ref="C124:C125"/>
    <mergeCell ref="D124:D125"/>
    <mergeCell ref="E124:E125"/>
    <mergeCell ref="F124:F125"/>
    <mergeCell ref="G124:G125"/>
    <mergeCell ref="H124:H125"/>
    <mergeCell ref="I124:I125"/>
    <mergeCell ref="J124:J125"/>
    <mergeCell ref="K124:K125"/>
    <mergeCell ref="L124:L125"/>
    <mergeCell ref="M124:M125"/>
    <mergeCell ref="N124:N125"/>
    <mergeCell ref="O124:O125"/>
    <mergeCell ref="P124:P125"/>
    <mergeCell ref="Q124:Q125"/>
    <mergeCell ref="R124:R125"/>
    <mergeCell ref="R112:R113"/>
    <mergeCell ref="S112:S113"/>
    <mergeCell ref="T112:T113"/>
    <mergeCell ref="U112:U113"/>
    <mergeCell ref="V112:V113"/>
    <mergeCell ref="W112:W113"/>
    <mergeCell ref="X112:X113"/>
    <mergeCell ref="Y112:Y113"/>
    <mergeCell ref="Z112:Z113"/>
    <mergeCell ref="AA112:AA113"/>
    <mergeCell ref="AB112:AB113"/>
    <mergeCell ref="AC112:AC113"/>
    <mergeCell ref="AD112:AD113"/>
    <mergeCell ref="AE112:AE113"/>
    <mergeCell ref="AF112:AF113"/>
    <mergeCell ref="AG112:AG113"/>
    <mergeCell ref="C120:AI120"/>
    <mergeCell ref="R110:R111"/>
    <mergeCell ref="S110:S111"/>
    <mergeCell ref="T110:T111"/>
    <mergeCell ref="U110:U111"/>
    <mergeCell ref="V110:V111"/>
    <mergeCell ref="W110:W111"/>
    <mergeCell ref="X110:X111"/>
    <mergeCell ref="Y110:Y111"/>
    <mergeCell ref="Z110:Z111"/>
    <mergeCell ref="AA110:AA111"/>
    <mergeCell ref="AB110:AB111"/>
    <mergeCell ref="AC110:AC111"/>
    <mergeCell ref="AD110:AD111"/>
    <mergeCell ref="AE110:AE111"/>
    <mergeCell ref="AF110:AF111"/>
    <mergeCell ref="AG110:AG111"/>
    <mergeCell ref="B112:B113"/>
    <mergeCell ref="C112:C113"/>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Q112:Q113"/>
    <mergeCell ref="R108:R109"/>
    <mergeCell ref="S108:S109"/>
    <mergeCell ref="T108:T109"/>
    <mergeCell ref="U108:U109"/>
    <mergeCell ref="V108:V109"/>
    <mergeCell ref="W108:W109"/>
    <mergeCell ref="X108:X109"/>
    <mergeCell ref="Y108:Y109"/>
    <mergeCell ref="Z108:Z109"/>
    <mergeCell ref="AA108:AA109"/>
    <mergeCell ref="AB108:AB109"/>
    <mergeCell ref="AC108:AC109"/>
    <mergeCell ref="AD108:AD109"/>
    <mergeCell ref="AE108:AE109"/>
    <mergeCell ref="AF108:AF109"/>
    <mergeCell ref="AG108:AG109"/>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C104:AI104"/>
    <mergeCell ref="B108:B109"/>
    <mergeCell ref="C108:C109"/>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Q108:Q109"/>
    <mergeCell ref="S94:S95"/>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G94:AG95"/>
    <mergeCell ref="B96:B97"/>
    <mergeCell ref="C96:C97"/>
    <mergeCell ref="D96:D97"/>
    <mergeCell ref="E96:E97"/>
    <mergeCell ref="F96:F97"/>
    <mergeCell ref="G96:G97"/>
    <mergeCell ref="H96:H97"/>
    <mergeCell ref="I96:I97"/>
    <mergeCell ref="J96:J97"/>
    <mergeCell ref="K96:K97"/>
    <mergeCell ref="L96:L97"/>
    <mergeCell ref="M96:M97"/>
    <mergeCell ref="N96:N97"/>
    <mergeCell ref="O96:O97"/>
    <mergeCell ref="P96:P97"/>
    <mergeCell ref="Q96:Q97"/>
    <mergeCell ref="R96:R97"/>
    <mergeCell ref="S92:S93"/>
    <mergeCell ref="T92:T93"/>
    <mergeCell ref="U92:U93"/>
    <mergeCell ref="V92:V93"/>
    <mergeCell ref="W92:W93"/>
    <mergeCell ref="X92:X93"/>
    <mergeCell ref="Y92:Y93"/>
    <mergeCell ref="Z92:Z93"/>
    <mergeCell ref="AA92:AA93"/>
    <mergeCell ref="AB92:AB93"/>
    <mergeCell ref="AC92:AC93"/>
    <mergeCell ref="AD92:AD93"/>
    <mergeCell ref="AE92:AE93"/>
    <mergeCell ref="AF92:AF93"/>
    <mergeCell ref="AG92:AG93"/>
    <mergeCell ref="B94:B95"/>
    <mergeCell ref="C94:C95"/>
    <mergeCell ref="D94:D95"/>
    <mergeCell ref="E94:E95"/>
    <mergeCell ref="F94:F95"/>
    <mergeCell ref="G94:G95"/>
    <mergeCell ref="H94:H95"/>
    <mergeCell ref="I94:I95"/>
    <mergeCell ref="J94:J95"/>
    <mergeCell ref="K94:K95"/>
    <mergeCell ref="L94:L95"/>
    <mergeCell ref="M94:M95"/>
    <mergeCell ref="N94:N95"/>
    <mergeCell ref="O94:O95"/>
    <mergeCell ref="P94:P95"/>
    <mergeCell ref="Q94:Q95"/>
    <mergeCell ref="R94:R95"/>
    <mergeCell ref="T80:T81"/>
    <mergeCell ref="U80:U81"/>
    <mergeCell ref="V80:V81"/>
    <mergeCell ref="W80:W81"/>
    <mergeCell ref="X80:X81"/>
    <mergeCell ref="Y80:Y81"/>
    <mergeCell ref="Z80:Z81"/>
    <mergeCell ref="AA80:AA81"/>
    <mergeCell ref="AB80:AB81"/>
    <mergeCell ref="AC80:AC81"/>
    <mergeCell ref="AD80:AD81"/>
    <mergeCell ref="AE80:AE81"/>
    <mergeCell ref="AF80:AF81"/>
    <mergeCell ref="AG80:AG81"/>
    <mergeCell ref="C88:AI88"/>
    <mergeCell ref="B92:B93"/>
    <mergeCell ref="C92:C93"/>
    <mergeCell ref="D92:D93"/>
    <mergeCell ref="E92:E93"/>
    <mergeCell ref="F92:F93"/>
    <mergeCell ref="G92:G93"/>
    <mergeCell ref="H92:H93"/>
    <mergeCell ref="I92:I93"/>
    <mergeCell ref="J92:J93"/>
    <mergeCell ref="K92:K93"/>
    <mergeCell ref="L92:L93"/>
    <mergeCell ref="M92:M93"/>
    <mergeCell ref="N92:N93"/>
    <mergeCell ref="O92:O93"/>
    <mergeCell ref="P92:P93"/>
    <mergeCell ref="Q92:Q93"/>
    <mergeCell ref="R92:R93"/>
    <mergeCell ref="T78:T79"/>
    <mergeCell ref="U78:U79"/>
    <mergeCell ref="V78:V79"/>
    <mergeCell ref="W78:W79"/>
    <mergeCell ref="X78:X79"/>
    <mergeCell ref="Y78:Y79"/>
    <mergeCell ref="Z78:Z79"/>
    <mergeCell ref="AA78:AA79"/>
    <mergeCell ref="AB78:AB79"/>
    <mergeCell ref="AC78:AC79"/>
    <mergeCell ref="AD78:AD79"/>
    <mergeCell ref="AE78:AE79"/>
    <mergeCell ref="AF78:AF79"/>
    <mergeCell ref="AG78:AG79"/>
    <mergeCell ref="B80:B81"/>
    <mergeCell ref="C80:C81"/>
    <mergeCell ref="D80:D81"/>
    <mergeCell ref="E80:E81"/>
    <mergeCell ref="F80:F81"/>
    <mergeCell ref="G80:G81"/>
    <mergeCell ref="H80:H81"/>
    <mergeCell ref="I80:I81"/>
    <mergeCell ref="J80:J81"/>
    <mergeCell ref="K80:K81"/>
    <mergeCell ref="L80:L81"/>
    <mergeCell ref="M80:M81"/>
    <mergeCell ref="N80:N81"/>
    <mergeCell ref="O80:O81"/>
    <mergeCell ref="P80:P81"/>
    <mergeCell ref="Q80:Q81"/>
    <mergeCell ref="R80:R81"/>
    <mergeCell ref="S80:S81"/>
    <mergeCell ref="T76:T77"/>
    <mergeCell ref="U76:U77"/>
    <mergeCell ref="V76:V77"/>
    <mergeCell ref="W76:W77"/>
    <mergeCell ref="X76:X77"/>
    <mergeCell ref="Y76:Y77"/>
    <mergeCell ref="Z76:Z77"/>
    <mergeCell ref="AA76:AA77"/>
    <mergeCell ref="AB76:AB77"/>
    <mergeCell ref="AC76:AC77"/>
    <mergeCell ref="AD76:AD77"/>
    <mergeCell ref="AE76:AE77"/>
    <mergeCell ref="AF76:AF77"/>
    <mergeCell ref="AG76:AG77"/>
    <mergeCell ref="B78:B79"/>
    <mergeCell ref="C78:C79"/>
    <mergeCell ref="D78:D79"/>
    <mergeCell ref="E78:E79"/>
    <mergeCell ref="F78:F79"/>
    <mergeCell ref="G78:G79"/>
    <mergeCell ref="H78:H79"/>
    <mergeCell ref="I78:I79"/>
    <mergeCell ref="J78:J79"/>
    <mergeCell ref="K78:K79"/>
    <mergeCell ref="L78:L79"/>
    <mergeCell ref="M78:M79"/>
    <mergeCell ref="N78:N79"/>
    <mergeCell ref="O78:O79"/>
    <mergeCell ref="P78:P79"/>
    <mergeCell ref="Q78:Q79"/>
    <mergeCell ref="R78:R79"/>
    <mergeCell ref="S78:S79"/>
    <mergeCell ref="U64:U65"/>
    <mergeCell ref="V64:V65"/>
    <mergeCell ref="W64:W65"/>
    <mergeCell ref="X64:X65"/>
    <mergeCell ref="Y64:Y65"/>
    <mergeCell ref="Z64:Z65"/>
    <mergeCell ref="AA64:AA65"/>
    <mergeCell ref="AB64:AB65"/>
    <mergeCell ref="AC64:AC65"/>
    <mergeCell ref="AD64:AD65"/>
    <mergeCell ref="AE64:AE65"/>
    <mergeCell ref="AF64:AF65"/>
    <mergeCell ref="AG64:AG65"/>
    <mergeCell ref="C72:AI72"/>
    <mergeCell ref="B76:B77"/>
    <mergeCell ref="C76:C77"/>
    <mergeCell ref="D76:D77"/>
    <mergeCell ref="E76:E77"/>
    <mergeCell ref="F76:F77"/>
    <mergeCell ref="G76:G77"/>
    <mergeCell ref="H76:H77"/>
    <mergeCell ref="I76:I77"/>
    <mergeCell ref="J76:J77"/>
    <mergeCell ref="K76:K77"/>
    <mergeCell ref="L76:L77"/>
    <mergeCell ref="M76:M77"/>
    <mergeCell ref="N76:N77"/>
    <mergeCell ref="O76:O77"/>
    <mergeCell ref="P76:P77"/>
    <mergeCell ref="Q76:Q77"/>
    <mergeCell ref="R76:R77"/>
    <mergeCell ref="S76:S77"/>
    <mergeCell ref="U62:U63"/>
    <mergeCell ref="V62:V63"/>
    <mergeCell ref="W62:W63"/>
    <mergeCell ref="X62:X63"/>
    <mergeCell ref="Y62:Y63"/>
    <mergeCell ref="Z62:Z63"/>
    <mergeCell ref="AA62:AA63"/>
    <mergeCell ref="AB62:AB63"/>
    <mergeCell ref="AC62:AC63"/>
    <mergeCell ref="AD62:AD63"/>
    <mergeCell ref="AE62:AE63"/>
    <mergeCell ref="AF62:AF63"/>
    <mergeCell ref="AG62:AG63"/>
    <mergeCell ref="B64:B65"/>
    <mergeCell ref="C64:C65"/>
    <mergeCell ref="D64:D65"/>
    <mergeCell ref="E64:E65"/>
    <mergeCell ref="F64:F65"/>
    <mergeCell ref="G64:G65"/>
    <mergeCell ref="H64:H65"/>
    <mergeCell ref="I64:I65"/>
    <mergeCell ref="J64:J65"/>
    <mergeCell ref="K64:K65"/>
    <mergeCell ref="L64:L65"/>
    <mergeCell ref="M64:M65"/>
    <mergeCell ref="N64:N65"/>
    <mergeCell ref="O64:O65"/>
    <mergeCell ref="P64:P65"/>
    <mergeCell ref="Q64:Q65"/>
    <mergeCell ref="R64:R65"/>
    <mergeCell ref="S64:S65"/>
    <mergeCell ref="T64:T65"/>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B62:B63"/>
    <mergeCell ref="C62:C63"/>
    <mergeCell ref="D62:D63"/>
    <mergeCell ref="E62:E63"/>
    <mergeCell ref="F62:F63"/>
    <mergeCell ref="G62:G63"/>
    <mergeCell ref="H62:H63"/>
    <mergeCell ref="I62:I63"/>
    <mergeCell ref="J62:J63"/>
    <mergeCell ref="K62:K63"/>
    <mergeCell ref="L62:L63"/>
    <mergeCell ref="M62:M63"/>
    <mergeCell ref="N62:N63"/>
    <mergeCell ref="O62:O63"/>
    <mergeCell ref="P62:P63"/>
    <mergeCell ref="Q62:Q63"/>
    <mergeCell ref="R62:R63"/>
    <mergeCell ref="S62:S63"/>
    <mergeCell ref="T62:T63"/>
    <mergeCell ref="V48:V49"/>
    <mergeCell ref="W48:W49"/>
    <mergeCell ref="X48:X49"/>
    <mergeCell ref="Y48:Y49"/>
    <mergeCell ref="Z48:Z49"/>
    <mergeCell ref="AA48:AA49"/>
    <mergeCell ref="AB48:AB49"/>
    <mergeCell ref="AC48:AC49"/>
    <mergeCell ref="AD48:AD49"/>
    <mergeCell ref="AE48:AE49"/>
    <mergeCell ref="AF48:AF49"/>
    <mergeCell ref="AG48:AG49"/>
    <mergeCell ref="C56:AI56"/>
    <mergeCell ref="B60:B61"/>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Q60:Q61"/>
    <mergeCell ref="R60:R61"/>
    <mergeCell ref="S60:S61"/>
    <mergeCell ref="T60:T61"/>
    <mergeCell ref="V46:V47"/>
    <mergeCell ref="W46:W47"/>
    <mergeCell ref="X46:X47"/>
    <mergeCell ref="Y46:Y47"/>
    <mergeCell ref="Z46:Z47"/>
    <mergeCell ref="AA46:AA47"/>
    <mergeCell ref="AB46:AB47"/>
    <mergeCell ref="AC46:AC47"/>
    <mergeCell ref="AD46:AD47"/>
    <mergeCell ref="AE46:AE47"/>
    <mergeCell ref="AF46:AF47"/>
    <mergeCell ref="AG46:AG47"/>
    <mergeCell ref="B48:B49"/>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Q48:Q49"/>
    <mergeCell ref="R48:R49"/>
    <mergeCell ref="S48:S49"/>
    <mergeCell ref="T48:T49"/>
    <mergeCell ref="U48:U49"/>
    <mergeCell ref="V44:V45"/>
    <mergeCell ref="W44:W45"/>
    <mergeCell ref="X44:X45"/>
    <mergeCell ref="Y44:Y45"/>
    <mergeCell ref="Z44:Z45"/>
    <mergeCell ref="AA44:AA45"/>
    <mergeCell ref="AB44:AB45"/>
    <mergeCell ref="AC44:AC45"/>
    <mergeCell ref="AD44:AD45"/>
    <mergeCell ref="AE44:AE45"/>
    <mergeCell ref="AF44:AF45"/>
    <mergeCell ref="AG44:AG45"/>
    <mergeCell ref="B46:B47"/>
    <mergeCell ref="C46:C47"/>
    <mergeCell ref="D46:D47"/>
    <mergeCell ref="E46:E47"/>
    <mergeCell ref="F46:F47"/>
    <mergeCell ref="G46:G47"/>
    <mergeCell ref="H46:H47"/>
    <mergeCell ref="I46:I47"/>
    <mergeCell ref="J46:J47"/>
    <mergeCell ref="K46:K47"/>
    <mergeCell ref="L46:L47"/>
    <mergeCell ref="M46:M47"/>
    <mergeCell ref="N46:N47"/>
    <mergeCell ref="O46:O47"/>
    <mergeCell ref="P46:P47"/>
    <mergeCell ref="Q46:Q47"/>
    <mergeCell ref="R46:R47"/>
    <mergeCell ref="S46:S47"/>
    <mergeCell ref="T46:T47"/>
    <mergeCell ref="U46:U47"/>
    <mergeCell ref="W32:W33"/>
    <mergeCell ref="X32:X33"/>
    <mergeCell ref="Y32:Y33"/>
    <mergeCell ref="Z32:Z33"/>
    <mergeCell ref="AA32:AA33"/>
    <mergeCell ref="AB32:AB33"/>
    <mergeCell ref="AC32:AC33"/>
    <mergeCell ref="AD32:AD33"/>
    <mergeCell ref="AE32:AE33"/>
    <mergeCell ref="AF32:AF33"/>
    <mergeCell ref="AG32:AG33"/>
    <mergeCell ref="C40:AI40"/>
    <mergeCell ref="B44:B45"/>
    <mergeCell ref="C44:C45"/>
    <mergeCell ref="D44:D45"/>
    <mergeCell ref="E44:E45"/>
    <mergeCell ref="F44:F45"/>
    <mergeCell ref="G44:G45"/>
    <mergeCell ref="H44:H45"/>
    <mergeCell ref="I44:I45"/>
    <mergeCell ref="J44:J45"/>
    <mergeCell ref="K44:K45"/>
    <mergeCell ref="L44:L45"/>
    <mergeCell ref="M44:M45"/>
    <mergeCell ref="N44:N45"/>
    <mergeCell ref="O44:O45"/>
    <mergeCell ref="P44:P45"/>
    <mergeCell ref="Q44:Q45"/>
    <mergeCell ref="R44:R45"/>
    <mergeCell ref="S44:S45"/>
    <mergeCell ref="T44:T45"/>
    <mergeCell ref="U44:U45"/>
    <mergeCell ref="W30:W31"/>
    <mergeCell ref="X30:X31"/>
    <mergeCell ref="Y30:Y31"/>
    <mergeCell ref="Z30:Z31"/>
    <mergeCell ref="AA30:AA31"/>
    <mergeCell ref="AB30:AB31"/>
    <mergeCell ref="AC30:AC31"/>
    <mergeCell ref="AD30:AD31"/>
    <mergeCell ref="AE30:AE31"/>
    <mergeCell ref="AF30:AF31"/>
    <mergeCell ref="AG30:AG31"/>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32:Q33"/>
    <mergeCell ref="R32:R33"/>
    <mergeCell ref="S32:S33"/>
    <mergeCell ref="T32:T33"/>
    <mergeCell ref="U32:U33"/>
    <mergeCell ref="V32:V33"/>
    <mergeCell ref="W28:W29"/>
    <mergeCell ref="X28:X29"/>
    <mergeCell ref="Y28:Y29"/>
    <mergeCell ref="Z28:Z29"/>
    <mergeCell ref="AA28:AA29"/>
    <mergeCell ref="AB28:AB29"/>
    <mergeCell ref="AC28:AC29"/>
    <mergeCell ref="AD28:AD29"/>
    <mergeCell ref="AE28:AE29"/>
    <mergeCell ref="AF28:AF29"/>
    <mergeCell ref="AG28:AG29"/>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Q30:Q31"/>
    <mergeCell ref="R30:R31"/>
    <mergeCell ref="S30:S31"/>
    <mergeCell ref="T30:T31"/>
    <mergeCell ref="U30:U31"/>
    <mergeCell ref="V30:V31"/>
    <mergeCell ref="X16:X17"/>
    <mergeCell ref="Y16:Y17"/>
    <mergeCell ref="Z16:Z17"/>
    <mergeCell ref="AA16:AA17"/>
    <mergeCell ref="AB16:AB17"/>
    <mergeCell ref="AC16:AC17"/>
    <mergeCell ref="AD16:AD17"/>
    <mergeCell ref="AE16:AE17"/>
    <mergeCell ref="AF16:AF17"/>
    <mergeCell ref="AG16:AG17"/>
    <mergeCell ref="C24:AI24"/>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U28:U29"/>
    <mergeCell ref="V28:V29"/>
    <mergeCell ref="X14:X15"/>
    <mergeCell ref="Y14:Y15"/>
    <mergeCell ref="Z14:Z15"/>
    <mergeCell ref="AA14:AA15"/>
    <mergeCell ref="AB14:AB15"/>
    <mergeCell ref="AC14:AC15"/>
    <mergeCell ref="AD14:AD15"/>
    <mergeCell ref="AE14:AE15"/>
    <mergeCell ref="AF14:AF15"/>
    <mergeCell ref="AG14:AG15"/>
    <mergeCell ref="B16:B17"/>
    <mergeCell ref="C16:C17"/>
    <mergeCell ref="D16:D17"/>
    <mergeCell ref="E16:E17"/>
    <mergeCell ref="F16:F17"/>
    <mergeCell ref="G16:G17"/>
    <mergeCell ref="H16:H17"/>
    <mergeCell ref="I16:I17"/>
    <mergeCell ref="J16:J17"/>
    <mergeCell ref="K16:K17"/>
    <mergeCell ref="L16:L17"/>
    <mergeCell ref="M16:M17"/>
    <mergeCell ref="N16:N17"/>
    <mergeCell ref="O16:O17"/>
    <mergeCell ref="P16:P17"/>
    <mergeCell ref="Q16:Q17"/>
    <mergeCell ref="R16:R17"/>
    <mergeCell ref="S16:S17"/>
    <mergeCell ref="T16:T17"/>
    <mergeCell ref="U16:U17"/>
    <mergeCell ref="V16:V17"/>
    <mergeCell ref="W16:W17"/>
    <mergeCell ref="X12:X13"/>
    <mergeCell ref="Y12:Y13"/>
    <mergeCell ref="Z12:Z13"/>
    <mergeCell ref="AA12:AA13"/>
    <mergeCell ref="AB12:AB13"/>
    <mergeCell ref="AC12:AC13"/>
    <mergeCell ref="AD12:AD13"/>
    <mergeCell ref="AE12:AE13"/>
    <mergeCell ref="AF12:AF13"/>
    <mergeCell ref="AG12:AG13"/>
    <mergeCell ref="B14:B15"/>
    <mergeCell ref="C14:C15"/>
    <mergeCell ref="D14:D15"/>
    <mergeCell ref="E14:E15"/>
    <mergeCell ref="F14:F15"/>
    <mergeCell ref="G14:G15"/>
    <mergeCell ref="H14:H15"/>
    <mergeCell ref="I14:I15"/>
    <mergeCell ref="J14:J15"/>
    <mergeCell ref="K14:K15"/>
    <mergeCell ref="L14:L15"/>
    <mergeCell ref="M14:M15"/>
    <mergeCell ref="N14:N15"/>
    <mergeCell ref="O14:O15"/>
    <mergeCell ref="P14:P15"/>
    <mergeCell ref="Q14:Q15"/>
    <mergeCell ref="R14:R15"/>
    <mergeCell ref="S14:S15"/>
    <mergeCell ref="T14:T15"/>
    <mergeCell ref="U14:U15"/>
    <mergeCell ref="V14:V15"/>
    <mergeCell ref="W14:W15"/>
    <mergeCell ref="B5:E5"/>
    <mergeCell ref="G5:J5"/>
    <mergeCell ref="L5:N5"/>
    <mergeCell ref="P5:R5"/>
    <mergeCell ref="S5:T5"/>
    <mergeCell ref="U5:V5"/>
    <mergeCell ref="W5:X5"/>
    <mergeCell ref="Y5:Z5"/>
    <mergeCell ref="AB5:AG5"/>
    <mergeCell ref="C8:AI8"/>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P12:P13"/>
    <mergeCell ref="Q12:Q13"/>
    <mergeCell ref="R12:R13"/>
    <mergeCell ref="S12:S13"/>
    <mergeCell ref="T12:T13"/>
    <mergeCell ref="U12:U13"/>
    <mergeCell ref="V12:V13"/>
    <mergeCell ref="W12:W13"/>
    <mergeCell ref="U2:V2"/>
    <mergeCell ref="W2:X2"/>
    <mergeCell ref="Y2:Z2"/>
    <mergeCell ref="AB2:AG2"/>
    <mergeCell ref="B3:E3"/>
    <mergeCell ref="S3:T3"/>
    <mergeCell ref="U3:V3"/>
    <mergeCell ref="W3:X3"/>
    <mergeCell ref="Y3:Z3"/>
    <mergeCell ref="AB3:AG3"/>
    <mergeCell ref="B4:E4"/>
    <mergeCell ref="G4:J4"/>
    <mergeCell ref="S4:T4"/>
    <mergeCell ref="U4:V4"/>
    <mergeCell ref="W4:X4"/>
    <mergeCell ref="Y4:Z4"/>
    <mergeCell ref="AB4:AG4"/>
  </mergeCells>
  <phoneticPr fontId="11"/>
  <conditionalFormatting sqref="C10:AG10 C26:AG26 C42:AG42 C58:AG58 C74:AG74 C90:AG90 C106:AG106 C122:AG122 C138:AG138 C154:AG154 C170:AG170 C186:AG186 C202:AG202 C218:AG218 C234:AG234 C250:AG250 C266:AG266 C282:AG282 C298:AG298 C314:AG314 C330:AG330">
    <cfRule type="expression" dxfId="99" priority="2">
      <formula>OR(C10=0,C10=C10-DAY(C10)-WEEKDAY(C10-DAY(C10)-5,3)+7*2)</formula>
    </cfRule>
    <cfRule type="expression" dxfId="98" priority="3">
      <formula>OR(C10=0,C10=C10-DAY(C10)-WEEKDAY(C10-DAY(C10)-5,3)+7*4)</formula>
    </cfRule>
  </conditionalFormatting>
  <conditionalFormatting sqref="C10:AG11">
    <cfRule type="expression" dxfId="97" priority="51">
      <formula>WEEKDAY(C$10)=1</formula>
    </cfRule>
    <cfRule type="expression" dxfId="96" priority="50">
      <formula>WEEKDAY(C$10)=7</formula>
    </cfRule>
  </conditionalFormatting>
  <conditionalFormatting sqref="C12:AG13 C28:AG29 C44:AG45 C60:AG61 C76:AG77 C92:AG93 C108:AG109 C124:AG125 C140:AG141 C156:AG157 C172:AG173 C188:AG189 C204:AG205 C220:AG221 C236:AG237 C252:AG253 C268:AG269 C284:AG285 C300:AG301 C316:AG317 C332:AG333">
    <cfRule type="cellIs" dxfId="95" priority="7" operator="equal">
      <formula>"中止,夏休,冬休"</formula>
    </cfRule>
  </conditionalFormatting>
  <conditionalFormatting sqref="C14:AG17 C30:AG33 C46:AG49 C62:AG65 C78:AG81 C94:AG97 C110:AG113 C126:AG129 C142:AG145 C158:AG161 C174:AG177 C190:AG193 C206:AG209 C222:AG225 C238:AG241 C254:AG257 C270:AG273 C286:AG289 C302:AG305 C318:AG321 C334:AG337">
    <cfRule type="cellIs" dxfId="94" priority="8" operator="equal">
      <formula>"雨"</formula>
    </cfRule>
    <cfRule type="cellIs" dxfId="93" priority="9" operator="equal">
      <formula>"休"</formula>
    </cfRule>
  </conditionalFormatting>
  <conditionalFormatting sqref="C26:AG27">
    <cfRule type="expression" dxfId="92" priority="49">
      <formula>WEEKDAY(C$26)=1</formula>
    </cfRule>
    <cfRule type="expression" dxfId="91" priority="48">
      <formula>WEEKDAY(C$26)=7</formula>
    </cfRule>
  </conditionalFormatting>
  <conditionalFormatting sqref="C42:AG43">
    <cfRule type="expression" dxfId="90" priority="46">
      <formula>WEEKDAY(C$42)=7</formula>
    </cfRule>
    <cfRule type="expression" dxfId="89" priority="47">
      <formula>WEEKDAY(C$42)=1</formula>
    </cfRule>
  </conditionalFormatting>
  <conditionalFormatting sqref="C58:AG59">
    <cfRule type="expression" dxfId="88" priority="45">
      <formula>WEEKDAY(C$58)=1</formula>
    </cfRule>
    <cfRule type="expression" dxfId="87" priority="44">
      <formula>WEEKDAY(C$58)=7</formula>
    </cfRule>
  </conditionalFormatting>
  <conditionalFormatting sqref="C74:AG75">
    <cfRule type="expression" dxfId="86" priority="43">
      <formula>WEEKDAY(C$74)=1</formula>
    </cfRule>
    <cfRule type="expression" dxfId="85" priority="42">
      <formula>WEEKDAY(C$74)=7</formula>
    </cfRule>
  </conditionalFormatting>
  <conditionalFormatting sqref="C90:AG91">
    <cfRule type="expression" dxfId="84" priority="41">
      <formula>WEEKDAY(C$90)=1</formula>
    </cfRule>
    <cfRule type="expression" dxfId="83" priority="40">
      <formula>WEEKDAY(C$90)=7</formula>
    </cfRule>
  </conditionalFormatting>
  <conditionalFormatting sqref="C106:AG107">
    <cfRule type="expression" dxfId="82" priority="39">
      <formula>WEEKDAY(C$106)=1</formula>
    </cfRule>
    <cfRule type="expression" dxfId="81" priority="38">
      <formula>WEEKDAY(C$106)=7</formula>
    </cfRule>
  </conditionalFormatting>
  <conditionalFormatting sqref="C122:AG123">
    <cfRule type="expression" dxfId="80" priority="37">
      <formula>WEEKDAY(C$122)=1</formula>
    </cfRule>
    <cfRule type="expression" dxfId="79" priority="36">
      <formula>WEEKDAY(C$122)=7</formula>
    </cfRule>
  </conditionalFormatting>
  <conditionalFormatting sqref="C138:AG139">
    <cfRule type="expression" dxfId="78" priority="35">
      <formula>WEEKDAY(C$138)=1</formula>
    </cfRule>
    <cfRule type="expression" dxfId="77" priority="34">
      <formula>WEEKDAY(C$138)=7</formula>
    </cfRule>
  </conditionalFormatting>
  <conditionalFormatting sqref="C154:AG155">
    <cfRule type="expression" dxfId="76" priority="32">
      <formula>WEEKDAY(C$154)=7</formula>
    </cfRule>
    <cfRule type="expression" dxfId="75" priority="33">
      <formula>WEEKDAY(C$154)=1</formula>
    </cfRule>
  </conditionalFormatting>
  <conditionalFormatting sqref="C170:AG171">
    <cfRule type="expression" dxfId="74" priority="30">
      <formula>WEEKDAY(C$170)=7</formula>
    </cfRule>
    <cfRule type="expression" dxfId="73" priority="31">
      <formula>WEEKDAY(C$170)=1</formula>
    </cfRule>
  </conditionalFormatting>
  <conditionalFormatting sqref="C186:AG187">
    <cfRule type="expression" dxfId="72" priority="28">
      <formula>WEEKDAY(C$186)=7</formula>
    </cfRule>
    <cfRule type="expression" dxfId="71" priority="29">
      <formula>WEEKDAY(C$186)=1</formula>
    </cfRule>
  </conditionalFormatting>
  <conditionalFormatting sqref="C202:AG203">
    <cfRule type="expression" dxfId="70" priority="27">
      <formula>WEEKDAY(C$202)=1</formula>
    </cfRule>
    <cfRule type="expression" dxfId="69" priority="26">
      <formula>WEEKDAY(C$202)=7</formula>
    </cfRule>
  </conditionalFormatting>
  <conditionalFormatting sqref="C218:AG219">
    <cfRule type="expression" dxfId="68" priority="25">
      <formula>WEEKDAY(C$218)=1</formula>
    </cfRule>
    <cfRule type="expression" dxfId="67" priority="24">
      <formula>WEEKDAY(C$218)=7</formula>
    </cfRule>
  </conditionalFormatting>
  <conditionalFormatting sqref="C234:AG235">
    <cfRule type="expression" dxfId="66" priority="23">
      <formula>WEEKDAY(C$234)=1</formula>
    </cfRule>
    <cfRule type="expression" dxfId="65" priority="22">
      <formula>WEEKDAY(C$234)=7</formula>
    </cfRule>
  </conditionalFormatting>
  <conditionalFormatting sqref="C250:AG251">
    <cfRule type="expression" dxfId="64" priority="21">
      <formula>WEEKDAY(C$250)=1</formula>
    </cfRule>
    <cfRule type="expression" dxfId="63" priority="20">
      <formula>WEEKDAY(C$250)=7</formula>
    </cfRule>
  </conditionalFormatting>
  <conditionalFormatting sqref="C266:AG267">
    <cfRule type="expression" dxfId="62" priority="19">
      <formula>WEEKDAY(C$266)=1</formula>
    </cfRule>
    <cfRule type="expression" dxfId="61" priority="18">
      <formula>WEEKDAY(C$266)=7</formula>
    </cfRule>
  </conditionalFormatting>
  <conditionalFormatting sqref="C282:AG283">
    <cfRule type="expression" dxfId="60" priority="17">
      <formula>WEEKDAY(C$282)=1</formula>
    </cfRule>
    <cfRule type="expression" dxfId="59" priority="16">
      <formula>WEEKDAY(C$282)=7</formula>
    </cfRule>
  </conditionalFormatting>
  <conditionalFormatting sqref="C298:AG299">
    <cfRule type="expression" dxfId="58" priority="14">
      <formula>WEEKDAY(C$298)=7</formula>
    </cfRule>
    <cfRule type="expression" dxfId="57" priority="15">
      <formula>WEEKDAY(C$298)=1</formula>
    </cfRule>
  </conditionalFormatting>
  <conditionalFormatting sqref="C314:AG315">
    <cfRule type="expression" dxfId="56" priority="13">
      <formula>WEEKDAY(C$314)=1</formula>
    </cfRule>
    <cfRule type="expression" dxfId="55" priority="12">
      <formula>WEEKDAY(C$314)=7</formula>
    </cfRule>
  </conditionalFormatting>
  <conditionalFormatting sqref="C330:AG331">
    <cfRule type="expression" dxfId="54" priority="11">
      <formula>WEEKDAY(C$330)=1</formula>
    </cfRule>
    <cfRule type="expression" dxfId="53" priority="10">
      <formula>WEEKDAY(C$330)=7</formula>
    </cfRule>
  </conditionalFormatting>
  <conditionalFormatting sqref="AH2:AH5">
    <cfRule type="expression" dxfId="52" priority="5">
      <formula>$AH$5="未達成"</formula>
    </cfRule>
  </conditionalFormatting>
  <conditionalFormatting sqref="AI16 AI32 AI48 AI64 AI80 AI96 AI112 AI128 AI144 AI160 AI176 AI192 AI208 AI224 AI240 AI256 AI272 AI288 AI304 AI320 AI336">
    <cfRule type="cellIs" dxfId="51" priority="4" operator="lessThan">
      <formula>0.285</formula>
    </cfRule>
  </conditionalFormatting>
  <conditionalFormatting sqref="AI17 AL17 AI33 AL33 AI49 AL49 AI65 AL65 AI81 AL81 AI97 AL97 AI113 AL113 AI129 AL129 AI145 AL145 AI161 AL161 AI177 AL177 AI193 AL193 AI209 AL209 AI225 AL225 AI241 AL241 AI257 AL257 AI273 AL273 AI289 AL289 AI305 AL305 AI321 AL321 AI337 AL337">
    <cfRule type="expression" dxfId="50" priority="6">
      <formula>AI17="NG"</formula>
    </cfRule>
  </conditionalFormatting>
  <dataValidations count="3">
    <dataValidation type="list" allowBlank="1" showInputMessage="1" showErrorMessage="1" sqref="C12:AG13 C28:AG29 C44:AG45 C60:AG61 C76:AG77 C92:AG93 C108:AG109 C124:AG125 C140:AG141 C156:AG157 C172:AG173 C188:AG189 C204:AG205 C220:AG221 C236:AG237 C252:AG253 C268:AG269 C284:AG285 C300:AG301 C316:AG317 C332:AG333" xr:uid="{00000000-0002-0000-0000-000000000000}">
      <formula1>"中止,夏休,冬休"</formula1>
      <formula2>0</formula2>
    </dataValidation>
    <dataValidation type="list" showInputMessage="1" showErrorMessage="1" sqref="C16:AG17 E30:F31 L30:M31 S30:S31 Z30:AA32 C32:Y32 AB32:AG32 C33:AG33 J46:J48 Q46:Q48 X46:X48 AE46:AE48 C48:I48 K48:P48 R48:W48 Y48:AD48 AF48:AG48 C49:AG49 H62:H64 O62:O64 V62:V64 AC62:AC64 C64:G64 I64:N64 P64:U64 W64:AB64 AD64:AG64 C65:AG65 E78:E80 L78:L80 S78:S80 Z78:Z80 C80:D80 F80:K80 M80:R80 T80:Y80 AA80:AG80 C81:AG81 I94:I96 P94:P96 W94:W96 AD94:AD96 C96:H96 J96:O96 Q96:V96 X96:AC96 AE96:AG96 C97:AG97 G110:G112 N110:N112 U110:U112 AB110:AB112 C112:F112 H112:M112 O112:T112 V112:AA112 AC112:AG112 C113:AG113 D126:D128 K126:K128 R126:R128 Y126:Y128 C128:C129 E128:J128 L128:Q128 S128:X128 Z128:AG128 D129:AG129 I142:I144 P142:P144 W142:W144 AD142:AD144 C144:H144 J144:O144 Q144:V144 X144:AC144 AE144:AG144 C145:AG145 F158:F160 M158:M160 T158:T160 AA158:AA160 C160:E160 G160:L160 N160:S160 U160:Z160 AB160:AG160 C161:AG161 C176:AG177 C192:AG193 C208:AG209 C224:AG225 C240:AG241 C256:AG257 C272:AG273 C288:AG289 C304:AG305 C320:AG321 C336:AG337" xr:uid="{00000000-0002-0000-0000-000001000000}">
      <formula1>"休,雨"</formula1>
      <formula2>0</formula2>
    </dataValidation>
    <dataValidation type="list" allowBlank="1" showInputMessage="1" showErrorMessage="1" sqref="C14:AG15 C30:D31 G30:K31 N30:R31 T30:Y31 AB30:AG31 C46:I47 K46:P47 R46:W47 Y46:AD47 AF46:AG47 C62:G63 I62:N63 P62:U63 W62:AB63 AD62:AG63 C78:D79 F78:K79 M78:R79 T78:Y79 AA78:AG79 C94:H95 J94:O95 Q94:V95 X94:AC95 AE94:AG95 C110:F111 H110:M111 O110:T111 V110:AA111 AC110:AG111 C126:C127 E126:J127 L126:Q127 S126:X127 Z126:AG127 C142:H143 J142:O143 Q142:V143 X142:AC143 AE142:AG143 C158:E159 G158:L159 N158:S159 U158:Z159 AB158:AG159 C174:AG175 C190:AG191 C206:AG207 C222:AG223 C238:AG239 C254:AG255 C270:AG271 C286:AG287 C302:AG303 C318:AG319 C334:AG335" xr:uid="{00000000-0002-0000-0000-000002000000}">
      <formula1>"休"</formula1>
      <formula2>0</formula2>
    </dataValidation>
  </dataValidations>
  <pageMargins left="0.51180555555555596" right="0.118055555555556" top="0.55138888888888904" bottom="0.35416666666666702" header="0.31527777777777799" footer="0.511811023622047"/>
  <pageSetup paperSize="9" scale="63" orientation="portrait" horizontalDpi="300" verticalDpi="300" r:id="rId1"/>
  <headerFooter>
    <oddHeader>&amp;R&amp;"ＤＦ特太ゴシック体,標準"（別紙１）</oddHeader>
  </headerFooter>
  <rowBreaks count="2" manualBreakCount="2">
    <brk id="149" max="16383" man="1"/>
    <brk id="29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L341"/>
  <sheetViews>
    <sheetView view="pageBreakPreview" zoomScaleNormal="100" workbookViewId="0">
      <selection activeCell="AA118" sqref="AA118"/>
    </sheetView>
  </sheetViews>
  <sheetFormatPr defaultColWidth="9" defaultRowHeight="13.2" x14ac:dyDescent="0.2"/>
  <cols>
    <col min="1" max="1" width="3.6640625" style="1" customWidth="1"/>
    <col min="2" max="2" width="11" style="2" customWidth="1"/>
    <col min="3" max="33" width="3.77734375" style="2" customWidth="1"/>
    <col min="34" max="34" width="11.109375" style="1" customWidth="1"/>
    <col min="35" max="35" width="8.44140625" style="2" customWidth="1"/>
    <col min="36" max="37" width="9" style="1"/>
    <col min="38" max="38" width="9" style="3"/>
    <col min="39" max="16384" width="9" style="1"/>
  </cols>
  <sheetData>
    <row r="1" spans="2:38" ht="19.2" x14ac:dyDescent="0.2">
      <c r="B1" s="4" t="s">
        <v>31</v>
      </c>
      <c r="M1" s="5"/>
      <c r="AI1" s="6"/>
    </row>
    <row r="2" spans="2:38" ht="13.5" customHeight="1" x14ac:dyDescent="0.2">
      <c r="Q2" s="1"/>
      <c r="S2" s="7"/>
      <c r="T2" s="8"/>
      <c r="U2" s="62" t="s">
        <v>1</v>
      </c>
      <c r="V2" s="62"/>
      <c r="W2" s="62" t="s">
        <v>2</v>
      </c>
      <c r="X2" s="62"/>
      <c r="Y2" s="63" t="s">
        <v>3</v>
      </c>
      <c r="Z2" s="63"/>
      <c r="AB2" s="64"/>
      <c r="AC2" s="64"/>
      <c r="AD2" s="64"/>
      <c r="AE2" s="64"/>
      <c r="AF2" s="64"/>
      <c r="AG2" s="64"/>
      <c r="AH2" s="59"/>
      <c r="AI2" s="1"/>
    </row>
    <row r="3" spans="2:38" ht="13.5" customHeight="1" thickBot="1" x14ac:dyDescent="0.25">
      <c r="B3" s="65" t="s">
        <v>4</v>
      </c>
      <c r="C3" s="65"/>
      <c r="D3" s="65"/>
      <c r="E3" s="65"/>
      <c r="F3" s="2" t="s">
        <v>5</v>
      </c>
      <c r="G3" s="9" t="s">
        <v>6</v>
      </c>
      <c r="H3" s="9"/>
      <c r="I3" s="10"/>
      <c r="J3" s="9"/>
      <c r="K3" s="9"/>
      <c r="L3" s="9"/>
      <c r="M3" s="9"/>
      <c r="N3" s="9"/>
      <c r="O3" s="9"/>
      <c r="P3" s="9"/>
      <c r="R3" s="1"/>
      <c r="S3" s="66" t="s">
        <v>7</v>
      </c>
      <c r="T3" s="66"/>
      <c r="U3" s="67">
        <f>+AI12+AI28+AI44+AI60+AI76+AI92+AI108+AI124+AI140+AI156+AI172+AI188+AI204+AI220+AI236+AI252+AI268+AI284+AI300+AI316+AI332</f>
        <v>254</v>
      </c>
      <c r="V3" s="67"/>
      <c r="W3" s="67">
        <f>AI13+AI29+AI45+AI61+AI77+AI93+AI109+AI125+AI141+AI157+AI173+AI189+AI205+AI221+AI237+AI253+AI269+AI285+AI301+AI317+AI333</f>
        <v>75</v>
      </c>
      <c r="X3" s="67"/>
      <c r="Y3" s="68">
        <f>ROUNDDOWN(W3/U3,3)</f>
        <v>0.29499999999999998</v>
      </c>
      <c r="Z3" s="68"/>
      <c r="AB3" s="69" t="s">
        <v>8</v>
      </c>
      <c r="AC3" s="69"/>
      <c r="AD3" s="69"/>
      <c r="AE3" s="69"/>
      <c r="AF3" s="69"/>
      <c r="AG3" s="69"/>
      <c r="AH3" s="60" t="str">
        <f>IF(COUNTIF(AL9:AL337,"NG")&gt;=1,"未達成","達成")</f>
        <v>達成</v>
      </c>
      <c r="AI3" s="1"/>
      <c r="AJ3" s="12"/>
    </row>
    <row r="4" spans="2:38" ht="13.5" customHeight="1" thickBot="1" x14ac:dyDescent="0.25">
      <c r="B4" s="65" t="s">
        <v>9</v>
      </c>
      <c r="C4" s="65"/>
      <c r="D4" s="65"/>
      <c r="E4" s="65"/>
      <c r="F4" s="2" t="s">
        <v>5</v>
      </c>
      <c r="G4" s="70">
        <v>45785</v>
      </c>
      <c r="H4" s="70"/>
      <c r="I4" s="70"/>
      <c r="J4" s="70"/>
      <c r="R4" s="1"/>
      <c r="S4" s="71" t="s">
        <v>11</v>
      </c>
      <c r="T4" s="71"/>
      <c r="U4" s="72">
        <f>+U3</f>
        <v>254</v>
      </c>
      <c r="V4" s="72"/>
      <c r="W4" s="73">
        <f>+AI15+AI31+AI47+AI63+AI79+AI95+AI111+AI127+AI143+AI159+AI175+AI191+AI207+AI223+AI239+AI255+AI271+AI287+AI303+AI319+AI335</f>
        <v>75</v>
      </c>
      <c r="X4" s="73"/>
      <c r="Y4" s="74">
        <f>ROUNDDOWN(W4/U4,3)</f>
        <v>0.29499999999999998</v>
      </c>
      <c r="Z4" s="74"/>
      <c r="AB4" s="75"/>
      <c r="AC4" s="75"/>
      <c r="AD4" s="75"/>
      <c r="AE4" s="75"/>
      <c r="AF4" s="75"/>
      <c r="AG4" s="75"/>
      <c r="AH4" s="61"/>
      <c r="AI4" s="13"/>
      <c r="AK4" s="12"/>
    </row>
    <row r="5" spans="2:38" ht="13.5" customHeight="1" thickTop="1" thickBot="1" x14ac:dyDescent="0.25">
      <c r="B5" s="76" t="s">
        <v>12</v>
      </c>
      <c r="C5" s="76"/>
      <c r="D5" s="76"/>
      <c r="E5" s="76"/>
      <c r="F5" s="2" t="s">
        <v>5</v>
      </c>
      <c r="G5" s="77">
        <v>46047</v>
      </c>
      <c r="H5" s="77"/>
      <c r="I5" s="77"/>
      <c r="J5" s="77"/>
      <c r="L5" s="78" t="s">
        <v>13</v>
      </c>
      <c r="M5" s="78"/>
      <c r="N5" s="78"/>
      <c r="O5" s="2" t="s">
        <v>5</v>
      </c>
      <c r="P5" s="101">
        <f>+G5-G4+1</f>
        <v>263</v>
      </c>
      <c r="Q5" s="101"/>
      <c r="R5" s="101"/>
      <c r="S5" s="79" t="s">
        <v>14</v>
      </c>
      <c r="T5" s="79"/>
      <c r="U5" s="80">
        <f>AI18+AI34+AI50+AI66+AI82+AI98+AI114+AI130+AI146+AI162+AI178+AI194+AI210+AI226+AI242+AI258+AI274+AI290+AI306+AI322+AI338+AI20+AI36+AI52+AI68+AI84+AI100+AI116+AI132+AI148+AI164+AI180+AI196+AI212+AI228+AI244+AI260+AI276+AI292+AI308+AI324+AI340</f>
        <v>18</v>
      </c>
      <c r="V5" s="80"/>
      <c r="W5" s="80">
        <f>AI19+AI35+AI51+AI67+AI83+AI99+AI115+AI131+AI147+AI163+AI179+AI195+AI211+AI227+AI243+AI259+AI275+AI291+AI307+AI323+AI339+AI21+AI37+AI53+AI69+AI85+AI101+AI117+AI133+AI149+AI165+AI181+AI197+AI213+AI229+AI245+AI261+AI277+AI293+AI309+AI325+AI341</f>
        <v>17</v>
      </c>
      <c r="X5" s="80"/>
      <c r="Y5" s="81">
        <f>ROUNDDOWN(W5/U5,3)</f>
        <v>0.94399999999999995</v>
      </c>
      <c r="Z5" s="81"/>
      <c r="AA5" s="14"/>
      <c r="AB5" s="82" t="s">
        <v>15</v>
      </c>
      <c r="AC5" s="82"/>
      <c r="AD5" s="82"/>
      <c r="AE5" s="82"/>
      <c r="AF5" s="82"/>
      <c r="AG5" s="82"/>
      <c r="AH5" s="11" t="str">
        <f>IF(COUNTIF(AI9:AI339,"NG")&gt;=1,"未達成","達成")</f>
        <v>達成</v>
      </c>
      <c r="AI5" s="13"/>
      <c r="AK5" s="12"/>
    </row>
    <row r="6" spans="2:38" ht="18" customHeight="1" x14ac:dyDescent="0.2">
      <c r="B6" s="15"/>
      <c r="C6" s="15"/>
      <c r="D6" s="15"/>
      <c r="E6" s="15"/>
      <c r="G6" s="16"/>
      <c r="H6" s="16"/>
      <c r="I6" s="16"/>
      <c r="J6" s="16"/>
      <c r="K6" s="17"/>
      <c r="L6" s="18"/>
      <c r="M6" s="18"/>
      <c r="N6" s="18"/>
      <c r="P6" s="19"/>
      <c r="Q6" s="19"/>
      <c r="R6" s="19"/>
      <c r="AA6" s="14"/>
      <c r="AB6" s="20"/>
      <c r="AC6" s="20"/>
      <c r="AD6" s="20"/>
      <c r="AE6" s="20"/>
      <c r="AF6" s="20"/>
      <c r="AG6" s="20"/>
      <c r="AH6" s="20"/>
      <c r="AI6" s="13"/>
      <c r="AK6" s="12"/>
    </row>
    <row r="7" spans="2:38" ht="13.5" hidden="1" customHeight="1" x14ac:dyDescent="0.2">
      <c r="C7" s="1">
        <f>YEAR(G4)</f>
        <v>2025</v>
      </c>
      <c r="D7" s="1">
        <f>MONTH(G4)</f>
        <v>5</v>
      </c>
      <c r="E7" s="1"/>
      <c r="F7" s="21">
        <f>DATE(C7,D7,1)</f>
        <v>45778</v>
      </c>
      <c r="W7" s="22"/>
      <c r="X7" s="22"/>
      <c r="Y7" s="22"/>
      <c r="Z7" s="22"/>
      <c r="AA7" s="22"/>
      <c r="AB7" s="22"/>
      <c r="AC7" s="22"/>
      <c r="AD7" s="22"/>
      <c r="AE7" s="22"/>
      <c r="AF7" s="22"/>
      <c r="AG7" s="22"/>
    </row>
    <row r="8" spans="2:38" ht="13.5" customHeight="1" x14ac:dyDescent="0.2">
      <c r="B8" s="23" t="s">
        <v>16</v>
      </c>
      <c r="C8" s="83">
        <f>C9</f>
        <v>45778</v>
      </c>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row>
    <row r="9" spans="2:38" hidden="1" x14ac:dyDescent="0.2">
      <c r="B9" s="24"/>
      <c r="C9" s="25">
        <f>DATE($C7,$D7,1)</f>
        <v>45778</v>
      </c>
      <c r="D9" s="26">
        <f t="shared" ref="D9:AG9" si="0">C9+1</f>
        <v>45779</v>
      </c>
      <c r="E9" s="26">
        <f t="shared" si="0"/>
        <v>45780</v>
      </c>
      <c r="F9" s="26">
        <f t="shared" si="0"/>
        <v>45781</v>
      </c>
      <c r="G9" s="26">
        <f t="shared" si="0"/>
        <v>45782</v>
      </c>
      <c r="H9" s="26">
        <f t="shared" si="0"/>
        <v>45783</v>
      </c>
      <c r="I9" s="26">
        <f t="shared" si="0"/>
        <v>45784</v>
      </c>
      <c r="J9" s="26">
        <f t="shared" si="0"/>
        <v>45785</v>
      </c>
      <c r="K9" s="26">
        <f t="shared" si="0"/>
        <v>45786</v>
      </c>
      <c r="L9" s="26">
        <f t="shared" si="0"/>
        <v>45787</v>
      </c>
      <c r="M9" s="26">
        <f t="shared" si="0"/>
        <v>45788</v>
      </c>
      <c r="N9" s="26">
        <f t="shared" si="0"/>
        <v>45789</v>
      </c>
      <c r="O9" s="26">
        <f t="shared" si="0"/>
        <v>45790</v>
      </c>
      <c r="P9" s="26">
        <f t="shared" si="0"/>
        <v>45791</v>
      </c>
      <c r="Q9" s="26">
        <f t="shared" si="0"/>
        <v>45792</v>
      </c>
      <c r="R9" s="26">
        <f t="shared" si="0"/>
        <v>45793</v>
      </c>
      <c r="S9" s="26">
        <f t="shared" si="0"/>
        <v>45794</v>
      </c>
      <c r="T9" s="26">
        <f t="shared" si="0"/>
        <v>45795</v>
      </c>
      <c r="U9" s="26">
        <f t="shared" si="0"/>
        <v>45796</v>
      </c>
      <c r="V9" s="26">
        <f t="shared" si="0"/>
        <v>45797</v>
      </c>
      <c r="W9" s="26">
        <f t="shared" si="0"/>
        <v>45798</v>
      </c>
      <c r="X9" s="26">
        <f t="shared" si="0"/>
        <v>45799</v>
      </c>
      <c r="Y9" s="26">
        <f t="shared" si="0"/>
        <v>45800</v>
      </c>
      <c r="Z9" s="26">
        <f t="shared" si="0"/>
        <v>45801</v>
      </c>
      <c r="AA9" s="26">
        <f t="shared" si="0"/>
        <v>45802</v>
      </c>
      <c r="AB9" s="26">
        <f t="shared" si="0"/>
        <v>45803</v>
      </c>
      <c r="AC9" s="26">
        <f t="shared" si="0"/>
        <v>45804</v>
      </c>
      <c r="AD9" s="26">
        <f t="shared" si="0"/>
        <v>45805</v>
      </c>
      <c r="AE9" s="26">
        <f t="shared" si="0"/>
        <v>45806</v>
      </c>
      <c r="AF9" s="26">
        <f t="shared" si="0"/>
        <v>45807</v>
      </c>
      <c r="AG9" s="26">
        <f t="shared" si="0"/>
        <v>45808</v>
      </c>
      <c r="AH9" s="27"/>
      <c r="AI9" s="28"/>
    </row>
    <row r="10" spans="2:38" x14ac:dyDescent="0.2">
      <c r="B10" s="24" t="s">
        <v>17</v>
      </c>
      <c r="C10" s="29" t="str">
        <f>IF(C9&gt;=G4,C9,"")</f>
        <v/>
      </c>
      <c r="D10" s="30" t="str">
        <f t="shared" ref="D10:AE10" si="1">IF(D9&lt;$G4,"",IF(C9=EOMONTH(DATE($C7,$D7,1),0),"",IF(C9="","",C9+1)))</f>
        <v/>
      </c>
      <c r="E10" s="30" t="str">
        <f t="shared" si="1"/>
        <v/>
      </c>
      <c r="F10" s="30" t="str">
        <f t="shared" si="1"/>
        <v/>
      </c>
      <c r="G10" s="30" t="str">
        <f t="shared" si="1"/>
        <v/>
      </c>
      <c r="H10" s="30" t="str">
        <f t="shared" si="1"/>
        <v/>
      </c>
      <c r="I10" s="30" t="str">
        <f t="shared" si="1"/>
        <v/>
      </c>
      <c r="J10" s="30">
        <f t="shared" si="1"/>
        <v>45785</v>
      </c>
      <c r="K10" s="30">
        <f t="shared" si="1"/>
        <v>45786</v>
      </c>
      <c r="L10" s="30">
        <f t="shared" si="1"/>
        <v>45787</v>
      </c>
      <c r="M10" s="30">
        <f t="shared" si="1"/>
        <v>45788</v>
      </c>
      <c r="N10" s="30">
        <f t="shared" si="1"/>
        <v>45789</v>
      </c>
      <c r="O10" s="30">
        <f t="shared" si="1"/>
        <v>45790</v>
      </c>
      <c r="P10" s="30">
        <f t="shared" si="1"/>
        <v>45791</v>
      </c>
      <c r="Q10" s="30">
        <f t="shared" si="1"/>
        <v>45792</v>
      </c>
      <c r="R10" s="30">
        <f t="shared" si="1"/>
        <v>45793</v>
      </c>
      <c r="S10" s="30">
        <f t="shared" si="1"/>
        <v>45794</v>
      </c>
      <c r="T10" s="30">
        <f t="shared" si="1"/>
        <v>45795</v>
      </c>
      <c r="U10" s="30">
        <f t="shared" si="1"/>
        <v>45796</v>
      </c>
      <c r="V10" s="30">
        <f t="shared" si="1"/>
        <v>45797</v>
      </c>
      <c r="W10" s="30">
        <f t="shared" si="1"/>
        <v>45798</v>
      </c>
      <c r="X10" s="30">
        <f t="shared" si="1"/>
        <v>45799</v>
      </c>
      <c r="Y10" s="30">
        <f t="shared" si="1"/>
        <v>45800</v>
      </c>
      <c r="Z10" s="30">
        <f t="shared" si="1"/>
        <v>45801</v>
      </c>
      <c r="AA10" s="30">
        <f t="shared" si="1"/>
        <v>45802</v>
      </c>
      <c r="AB10" s="30">
        <f t="shared" si="1"/>
        <v>45803</v>
      </c>
      <c r="AC10" s="30">
        <f t="shared" si="1"/>
        <v>45804</v>
      </c>
      <c r="AD10" s="30">
        <f t="shared" si="1"/>
        <v>45805</v>
      </c>
      <c r="AE10" s="30">
        <f t="shared" si="1"/>
        <v>45806</v>
      </c>
      <c r="AF10" s="30">
        <f>IF(AF9&lt;$G4,"",IF(AE9=EOMONTH(DATE($C7,$D7,1),0),"",IF(AE10="","",AE10+1)))</f>
        <v>45807</v>
      </c>
      <c r="AG10" s="30">
        <f>IF(AG9&lt;$G4,"",IF(AF10=EOMONTH(DATE($C7,$D7,1),0),"",IF(AF10="","",AF10+1)))</f>
        <v>45808</v>
      </c>
      <c r="AH10" s="31" t="s">
        <v>18</v>
      </c>
      <c r="AI10" s="32">
        <f>+COUNTIFS(C11:AG11,"土",C12:AG12,"")+COUNTIFS(C11:AG11,"日",C12:AG12,"")</f>
        <v>7</v>
      </c>
    </row>
    <row r="11" spans="2:38" x14ac:dyDescent="0.2">
      <c r="B11" s="24" t="s">
        <v>19</v>
      </c>
      <c r="C11" s="33" t="str">
        <f t="shared" ref="C11:AG11" si="2">IFERROR(TEXT(WEEKDAY(+C10),"aaa"),"")</f>
        <v/>
      </c>
      <c r="D11" s="33" t="str">
        <f t="shared" si="2"/>
        <v/>
      </c>
      <c r="E11" s="33" t="str">
        <f t="shared" si="2"/>
        <v/>
      </c>
      <c r="F11" s="33" t="str">
        <f t="shared" si="2"/>
        <v/>
      </c>
      <c r="G11" s="33" t="str">
        <f t="shared" si="2"/>
        <v/>
      </c>
      <c r="H11" s="33" t="str">
        <f t="shared" si="2"/>
        <v/>
      </c>
      <c r="I11" s="33" t="str">
        <f t="shared" si="2"/>
        <v/>
      </c>
      <c r="J11" s="33" t="str">
        <f t="shared" si="2"/>
        <v>木</v>
      </c>
      <c r="K11" s="33" t="str">
        <f t="shared" si="2"/>
        <v>金</v>
      </c>
      <c r="L11" s="33" t="str">
        <f t="shared" si="2"/>
        <v>土</v>
      </c>
      <c r="M11" s="33" t="str">
        <f t="shared" si="2"/>
        <v>日</v>
      </c>
      <c r="N11" s="33" t="str">
        <f t="shared" si="2"/>
        <v>月</v>
      </c>
      <c r="O11" s="33" t="str">
        <f t="shared" si="2"/>
        <v>火</v>
      </c>
      <c r="P11" s="33" t="str">
        <f t="shared" si="2"/>
        <v>水</v>
      </c>
      <c r="Q11" s="33" t="str">
        <f t="shared" si="2"/>
        <v>木</v>
      </c>
      <c r="R11" s="33" t="str">
        <f t="shared" si="2"/>
        <v>金</v>
      </c>
      <c r="S11" s="33" t="str">
        <f t="shared" si="2"/>
        <v>土</v>
      </c>
      <c r="T11" s="33" t="str">
        <f t="shared" si="2"/>
        <v>日</v>
      </c>
      <c r="U11" s="33" t="str">
        <f t="shared" si="2"/>
        <v>月</v>
      </c>
      <c r="V11" s="33" t="str">
        <f t="shared" si="2"/>
        <v>火</v>
      </c>
      <c r="W11" s="33" t="str">
        <f t="shared" si="2"/>
        <v>水</v>
      </c>
      <c r="X11" s="33" t="str">
        <f t="shared" si="2"/>
        <v>木</v>
      </c>
      <c r="Y11" s="33" t="str">
        <f t="shared" si="2"/>
        <v>金</v>
      </c>
      <c r="Z11" s="33" t="str">
        <f t="shared" si="2"/>
        <v>土</v>
      </c>
      <c r="AA11" s="33" t="str">
        <f t="shared" si="2"/>
        <v>日</v>
      </c>
      <c r="AB11" s="33" t="str">
        <f t="shared" si="2"/>
        <v>月</v>
      </c>
      <c r="AC11" s="33" t="str">
        <f t="shared" si="2"/>
        <v>火</v>
      </c>
      <c r="AD11" s="33" t="str">
        <f t="shared" si="2"/>
        <v>水</v>
      </c>
      <c r="AE11" s="33" t="str">
        <f t="shared" si="2"/>
        <v>木</v>
      </c>
      <c r="AF11" s="33" t="str">
        <f t="shared" si="2"/>
        <v>金</v>
      </c>
      <c r="AG11" s="33" t="str">
        <f t="shared" si="2"/>
        <v>土</v>
      </c>
      <c r="AH11" s="31" t="s">
        <v>20</v>
      </c>
      <c r="AI11" s="32">
        <f>+COUNTIF(C12:AG12,"夏休")+COUNTIF(C12:AG12,"冬休")+COUNTIF(C12:AG12,"中止")</f>
        <v>0</v>
      </c>
      <c r="AJ11" s="34"/>
    </row>
    <row r="12" spans="2:38" ht="13.5" customHeight="1" x14ac:dyDescent="0.2">
      <c r="B12" s="84" t="s">
        <v>20</v>
      </c>
      <c r="C12" s="85"/>
      <c r="D12" s="86"/>
      <c r="E12" s="86"/>
      <c r="F12" s="86"/>
      <c r="G12" s="86"/>
      <c r="H12" s="86"/>
      <c r="I12" s="86"/>
      <c r="J12" s="86"/>
      <c r="K12" s="86"/>
      <c r="L12" s="86"/>
      <c r="M12" s="86"/>
      <c r="N12" s="86"/>
      <c r="O12" s="86"/>
      <c r="P12" s="86"/>
      <c r="Q12" s="86"/>
      <c r="R12" s="86"/>
      <c r="S12" s="86"/>
      <c r="T12" s="86"/>
      <c r="U12" s="86"/>
      <c r="V12" s="86"/>
      <c r="W12" s="86"/>
      <c r="X12" s="86"/>
      <c r="Y12" s="86"/>
      <c r="Z12" s="86"/>
      <c r="AA12" s="86"/>
      <c r="AB12" s="86"/>
      <c r="AC12" s="86"/>
      <c r="AD12" s="86"/>
      <c r="AE12" s="86"/>
      <c r="AF12" s="86"/>
      <c r="AG12" s="87"/>
      <c r="AH12" s="35" t="s">
        <v>1</v>
      </c>
      <c r="AI12" s="36">
        <f>COUNT(C10:AG10)-AI11</f>
        <v>24</v>
      </c>
      <c r="AJ12" s="34"/>
    </row>
    <row r="13" spans="2:38" ht="13.5" customHeight="1" x14ac:dyDescent="0.2">
      <c r="B13" s="84"/>
      <c r="C13" s="85"/>
      <c r="D13" s="86"/>
      <c r="E13" s="86"/>
      <c r="F13" s="86"/>
      <c r="G13" s="86"/>
      <c r="H13" s="86"/>
      <c r="I13" s="86"/>
      <c r="J13" s="86"/>
      <c r="K13" s="86"/>
      <c r="L13" s="86"/>
      <c r="M13" s="86"/>
      <c r="N13" s="86"/>
      <c r="O13" s="86"/>
      <c r="P13" s="86"/>
      <c r="Q13" s="86"/>
      <c r="R13" s="86"/>
      <c r="S13" s="86"/>
      <c r="T13" s="86"/>
      <c r="U13" s="86"/>
      <c r="V13" s="86"/>
      <c r="W13" s="86"/>
      <c r="X13" s="86"/>
      <c r="Y13" s="86"/>
      <c r="Z13" s="86"/>
      <c r="AA13" s="86"/>
      <c r="AB13" s="86"/>
      <c r="AC13" s="86"/>
      <c r="AD13" s="86"/>
      <c r="AE13" s="86"/>
      <c r="AF13" s="86"/>
      <c r="AG13" s="87"/>
      <c r="AH13" s="35" t="s">
        <v>21</v>
      </c>
      <c r="AI13" s="36">
        <f>+COUNTIF(C14:AG15,"休")</f>
        <v>7</v>
      </c>
      <c r="AJ13" s="37" t="str">
        <f>IF(AI14&gt;0.285,"",IF(AI13&lt;AI10,"←計画日数が足りません",""))</f>
        <v/>
      </c>
    </row>
    <row r="14" spans="2:38" ht="13.5" customHeight="1" x14ac:dyDescent="0.2">
      <c r="B14" s="88" t="s">
        <v>7</v>
      </c>
      <c r="C14" s="89"/>
      <c r="D14" s="90"/>
      <c r="E14" s="90"/>
      <c r="F14" s="90"/>
      <c r="G14" s="90"/>
      <c r="H14" s="90"/>
      <c r="I14" s="90"/>
      <c r="J14" s="90"/>
      <c r="K14" s="90"/>
      <c r="L14" s="90" t="s">
        <v>32</v>
      </c>
      <c r="M14" s="90" t="s">
        <v>32</v>
      </c>
      <c r="N14" s="90"/>
      <c r="O14" s="90"/>
      <c r="P14" s="90"/>
      <c r="Q14" s="90"/>
      <c r="R14" s="90"/>
      <c r="S14" s="90" t="s">
        <v>32</v>
      </c>
      <c r="T14" s="90" t="s">
        <v>32</v>
      </c>
      <c r="U14" s="90"/>
      <c r="V14" s="90"/>
      <c r="W14" s="90"/>
      <c r="X14" s="90"/>
      <c r="Y14" s="90"/>
      <c r="Z14" s="90" t="s">
        <v>32</v>
      </c>
      <c r="AA14" s="90" t="s">
        <v>32</v>
      </c>
      <c r="AB14" s="90"/>
      <c r="AC14" s="90"/>
      <c r="AD14" s="90"/>
      <c r="AE14" s="90"/>
      <c r="AF14" s="90"/>
      <c r="AG14" s="91" t="s">
        <v>32</v>
      </c>
      <c r="AH14" s="35" t="s">
        <v>22</v>
      </c>
      <c r="AI14" s="38">
        <f>+AI13/AI12</f>
        <v>0.29166666666666669</v>
      </c>
      <c r="AJ14" s="34"/>
    </row>
    <row r="15" spans="2:38" x14ac:dyDescent="0.2">
      <c r="B15" s="88"/>
      <c r="C15" s="89"/>
      <c r="D15" s="90"/>
      <c r="E15" s="90"/>
      <c r="F15" s="90"/>
      <c r="G15" s="90"/>
      <c r="H15" s="90"/>
      <c r="I15" s="90"/>
      <c r="J15" s="90"/>
      <c r="K15" s="90"/>
      <c r="L15" s="90"/>
      <c r="M15" s="90"/>
      <c r="N15" s="90"/>
      <c r="O15" s="90"/>
      <c r="P15" s="90"/>
      <c r="Q15" s="90"/>
      <c r="R15" s="90"/>
      <c r="S15" s="90"/>
      <c r="T15" s="90"/>
      <c r="U15" s="90"/>
      <c r="V15" s="90"/>
      <c r="W15" s="90"/>
      <c r="X15" s="90"/>
      <c r="Y15" s="90"/>
      <c r="Z15" s="90"/>
      <c r="AA15" s="90"/>
      <c r="AB15" s="90"/>
      <c r="AC15" s="90"/>
      <c r="AD15" s="90"/>
      <c r="AE15" s="90"/>
      <c r="AF15" s="90"/>
      <c r="AG15" s="91"/>
      <c r="AH15" s="35" t="s">
        <v>2</v>
      </c>
      <c r="AI15" s="36">
        <f>+COUNTA(C16:AG17)</f>
        <v>7</v>
      </c>
      <c r="AJ15" s="34"/>
    </row>
    <row r="16" spans="2:38" x14ac:dyDescent="0.2">
      <c r="B16" s="92" t="s">
        <v>11</v>
      </c>
      <c r="C16" s="93"/>
      <c r="D16" s="94"/>
      <c r="E16" s="94"/>
      <c r="F16" s="94"/>
      <c r="G16" s="94"/>
      <c r="H16" s="94"/>
      <c r="I16" s="94"/>
      <c r="J16" s="94"/>
      <c r="K16" s="94"/>
      <c r="L16" s="94" t="s">
        <v>32</v>
      </c>
      <c r="M16" s="94" t="s">
        <v>32</v>
      </c>
      <c r="N16" s="94"/>
      <c r="O16" s="94"/>
      <c r="P16" s="94"/>
      <c r="Q16" s="94"/>
      <c r="R16" s="94"/>
      <c r="S16" s="94" t="s">
        <v>32</v>
      </c>
      <c r="T16" s="94" t="s">
        <v>32</v>
      </c>
      <c r="U16" s="94"/>
      <c r="V16" s="94"/>
      <c r="W16" s="94"/>
      <c r="X16" s="94"/>
      <c r="Y16" s="94"/>
      <c r="Z16" s="94" t="s">
        <v>32</v>
      </c>
      <c r="AA16" s="94" t="s">
        <v>32</v>
      </c>
      <c r="AB16" s="94"/>
      <c r="AC16" s="94"/>
      <c r="AD16" s="94"/>
      <c r="AE16" s="94"/>
      <c r="AF16" s="94"/>
      <c r="AG16" s="95" t="s">
        <v>32</v>
      </c>
      <c r="AH16" s="39" t="s">
        <v>23</v>
      </c>
      <c r="AI16" s="40">
        <f>+AI15/AI12</f>
        <v>0.29166666666666669</v>
      </c>
      <c r="AJ16" s="34"/>
      <c r="AL16" s="22">
        <f>+COUNTIF(C14:AG15,"休")</f>
        <v>7</v>
      </c>
    </row>
    <row r="17" spans="2:38" x14ac:dyDescent="0.2">
      <c r="B17" s="92"/>
      <c r="C17" s="93"/>
      <c r="D17" s="94"/>
      <c r="E17" s="94"/>
      <c r="F17" s="94"/>
      <c r="G17" s="94"/>
      <c r="H17" s="94"/>
      <c r="I17" s="94"/>
      <c r="J17" s="94"/>
      <c r="K17" s="94"/>
      <c r="L17" s="94"/>
      <c r="M17" s="94"/>
      <c r="N17" s="94"/>
      <c r="O17" s="94"/>
      <c r="P17" s="94"/>
      <c r="Q17" s="94"/>
      <c r="R17" s="94"/>
      <c r="S17" s="94"/>
      <c r="T17" s="94"/>
      <c r="U17" s="94"/>
      <c r="V17" s="94"/>
      <c r="W17" s="94"/>
      <c r="X17" s="94"/>
      <c r="Y17" s="94"/>
      <c r="Z17" s="94"/>
      <c r="AA17" s="94"/>
      <c r="AB17" s="94"/>
      <c r="AC17" s="94"/>
      <c r="AD17" s="94"/>
      <c r="AE17" s="94"/>
      <c r="AF17" s="94"/>
      <c r="AG17" s="95"/>
      <c r="AH17" s="41" t="s">
        <v>24</v>
      </c>
      <c r="AI17" s="42" t="str">
        <f>IF(7&gt;AI12,"対象外",IF(AI15&gt;=AI10,"OK","NG"))</f>
        <v>OK</v>
      </c>
      <c r="AJ17" s="37" t="str">
        <f>IF(AI17="対象外","←７日間に満たない期間は達成判定の対象外",IF(AI17="NG","←月単位未達成","←月単位達成"))</f>
        <v>←月単位達成</v>
      </c>
      <c r="AL17" s="43" t="str">
        <f>IF(7&gt;AI12,"対象外",IF(AL16&gt;=AI10,"OK","NG"))</f>
        <v>OK</v>
      </c>
    </row>
    <row r="18" spans="2:38" hidden="1" x14ac:dyDescent="0.2">
      <c r="B18" s="44" t="s">
        <v>25</v>
      </c>
      <c r="C18" s="45" t="e">
        <f t="shared" ref="C18:AG18" si="3">IF(AND(DAY(C10)&gt;=22,DAY(C10)&lt;=28,C11="土"),1,0)</f>
        <v>#VALUE!</v>
      </c>
      <c r="D18" s="45" t="e">
        <f t="shared" si="3"/>
        <v>#VALUE!</v>
      </c>
      <c r="E18" s="45" t="e">
        <f t="shared" si="3"/>
        <v>#VALUE!</v>
      </c>
      <c r="F18" s="45" t="e">
        <f t="shared" si="3"/>
        <v>#VALUE!</v>
      </c>
      <c r="G18" s="45" t="e">
        <f t="shared" si="3"/>
        <v>#VALUE!</v>
      </c>
      <c r="H18" s="45" t="e">
        <f t="shared" si="3"/>
        <v>#VALUE!</v>
      </c>
      <c r="I18" s="45" t="e">
        <f t="shared" si="3"/>
        <v>#VALUE!</v>
      </c>
      <c r="J18" s="45">
        <f t="shared" si="3"/>
        <v>0</v>
      </c>
      <c r="K18" s="45">
        <f t="shared" si="3"/>
        <v>0</v>
      </c>
      <c r="L18" s="45">
        <f t="shared" si="3"/>
        <v>0</v>
      </c>
      <c r="M18" s="45">
        <f t="shared" si="3"/>
        <v>0</v>
      </c>
      <c r="N18" s="45">
        <f t="shared" si="3"/>
        <v>0</v>
      </c>
      <c r="O18" s="45">
        <f t="shared" si="3"/>
        <v>0</v>
      </c>
      <c r="P18" s="45">
        <f t="shared" si="3"/>
        <v>0</v>
      </c>
      <c r="Q18" s="45">
        <f t="shared" si="3"/>
        <v>0</v>
      </c>
      <c r="R18" s="45">
        <f t="shared" si="3"/>
        <v>0</v>
      </c>
      <c r="S18" s="45">
        <f t="shared" si="3"/>
        <v>0</v>
      </c>
      <c r="T18" s="45">
        <f t="shared" si="3"/>
        <v>0</v>
      </c>
      <c r="U18" s="45">
        <f t="shared" si="3"/>
        <v>0</v>
      </c>
      <c r="V18" s="45">
        <f t="shared" si="3"/>
        <v>0</v>
      </c>
      <c r="W18" s="45">
        <f t="shared" si="3"/>
        <v>0</v>
      </c>
      <c r="X18" s="45">
        <f t="shared" si="3"/>
        <v>0</v>
      </c>
      <c r="Y18" s="45">
        <f t="shared" si="3"/>
        <v>0</v>
      </c>
      <c r="Z18" s="45">
        <f t="shared" si="3"/>
        <v>1</v>
      </c>
      <c r="AA18" s="45">
        <f t="shared" si="3"/>
        <v>0</v>
      </c>
      <c r="AB18" s="45">
        <f t="shared" si="3"/>
        <v>0</v>
      </c>
      <c r="AC18" s="45">
        <f t="shared" si="3"/>
        <v>0</v>
      </c>
      <c r="AD18" s="45">
        <f t="shared" si="3"/>
        <v>0</v>
      </c>
      <c r="AE18" s="45">
        <f t="shared" si="3"/>
        <v>0</v>
      </c>
      <c r="AF18" s="45">
        <f t="shared" si="3"/>
        <v>0</v>
      </c>
      <c r="AG18" s="45">
        <f t="shared" si="3"/>
        <v>0</v>
      </c>
      <c r="AH18" s="46" t="s">
        <v>26</v>
      </c>
      <c r="AI18" s="47">
        <f>_xlfn.AGGREGATE(9,6,C18:AG18)</f>
        <v>1</v>
      </c>
      <c r="AJ18" s="37"/>
    </row>
    <row r="19" spans="2:38" hidden="1" x14ac:dyDescent="0.2">
      <c r="B19" s="44" t="s">
        <v>27</v>
      </c>
      <c r="C19" s="48" t="e">
        <f t="shared" ref="C19:AG19" si="4">IF(AND(DAY(C10)&gt;=22,DAY(C10)&lt;=28,C11="土",OR(C16="休",C16="雨")),1,0)</f>
        <v>#VALUE!</v>
      </c>
      <c r="D19" s="48" t="e">
        <f t="shared" si="4"/>
        <v>#VALUE!</v>
      </c>
      <c r="E19" s="48" t="e">
        <f t="shared" si="4"/>
        <v>#VALUE!</v>
      </c>
      <c r="F19" s="48" t="e">
        <f t="shared" si="4"/>
        <v>#VALUE!</v>
      </c>
      <c r="G19" s="48" t="e">
        <f t="shared" si="4"/>
        <v>#VALUE!</v>
      </c>
      <c r="H19" s="48" t="e">
        <f t="shared" si="4"/>
        <v>#VALUE!</v>
      </c>
      <c r="I19" s="48" t="e">
        <f t="shared" si="4"/>
        <v>#VALUE!</v>
      </c>
      <c r="J19" s="48">
        <f t="shared" si="4"/>
        <v>0</v>
      </c>
      <c r="K19" s="48">
        <f t="shared" si="4"/>
        <v>0</v>
      </c>
      <c r="L19" s="48">
        <f t="shared" si="4"/>
        <v>0</v>
      </c>
      <c r="M19" s="48">
        <f t="shared" si="4"/>
        <v>0</v>
      </c>
      <c r="N19" s="48">
        <f t="shared" si="4"/>
        <v>0</v>
      </c>
      <c r="O19" s="48">
        <f t="shared" si="4"/>
        <v>0</v>
      </c>
      <c r="P19" s="48">
        <f t="shared" si="4"/>
        <v>0</v>
      </c>
      <c r="Q19" s="48">
        <f t="shared" si="4"/>
        <v>0</v>
      </c>
      <c r="R19" s="48">
        <f t="shared" si="4"/>
        <v>0</v>
      </c>
      <c r="S19" s="48">
        <f t="shared" si="4"/>
        <v>0</v>
      </c>
      <c r="T19" s="48">
        <f t="shared" si="4"/>
        <v>0</v>
      </c>
      <c r="U19" s="48">
        <f t="shared" si="4"/>
        <v>0</v>
      </c>
      <c r="V19" s="48">
        <f t="shared" si="4"/>
        <v>0</v>
      </c>
      <c r="W19" s="48">
        <f t="shared" si="4"/>
        <v>0</v>
      </c>
      <c r="X19" s="48">
        <f t="shared" si="4"/>
        <v>0</v>
      </c>
      <c r="Y19" s="48">
        <f t="shared" si="4"/>
        <v>0</v>
      </c>
      <c r="Z19" s="48">
        <f t="shared" si="4"/>
        <v>1</v>
      </c>
      <c r="AA19" s="48">
        <f t="shared" si="4"/>
        <v>0</v>
      </c>
      <c r="AB19" s="48">
        <f t="shared" si="4"/>
        <v>0</v>
      </c>
      <c r="AC19" s="48">
        <f t="shared" si="4"/>
        <v>0</v>
      </c>
      <c r="AD19" s="48">
        <f t="shared" si="4"/>
        <v>0</v>
      </c>
      <c r="AE19" s="48">
        <f t="shared" si="4"/>
        <v>0</v>
      </c>
      <c r="AF19" s="48">
        <f t="shared" si="4"/>
        <v>0</v>
      </c>
      <c r="AG19" s="48">
        <f t="shared" si="4"/>
        <v>0</v>
      </c>
      <c r="AH19" s="49" t="s">
        <v>28</v>
      </c>
      <c r="AI19" s="47">
        <f>_xlfn.AGGREGATE(9,6,C19:AG19)</f>
        <v>1</v>
      </c>
      <c r="AJ19" s="37"/>
    </row>
    <row r="20" spans="2:38" hidden="1" x14ac:dyDescent="0.2">
      <c r="B20" s="44" t="s">
        <v>29</v>
      </c>
      <c r="C20" s="45" t="e">
        <f t="shared" ref="C20:AG20" si="5">IF(AND(DAY(C10)&gt;=8,DAY(C10)&lt;=14,C11="土"),1,0)</f>
        <v>#VALUE!</v>
      </c>
      <c r="D20" s="45" t="e">
        <f t="shared" si="5"/>
        <v>#VALUE!</v>
      </c>
      <c r="E20" s="45" t="e">
        <f t="shared" si="5"/>
        <v>#VALUE!</v>
      </c>
      <c r="F20" s="45" t="e">
        <f t="shared" si="5"/>
        <v>#VALUE!</v>
      </c>
      <c r="G20" s="45" t="e">
        <f t="shared" si="5"/>
        <v>#VALUE!</v>
      </c>
      <c r="H20" s="45" t="e">
        <f t="shared" si="5"/>
        <v>#VALUE!</v>
      </c>
      <c r="I20" s="45" t="e">
        <f t="shared" si="5"/>
        <v>#VALUE!</v>
      </c>
      <c r="J20" s="45">
        <f t="shared" si="5"/>
        <v>0</v>
      </c>
      <c r="K20" s="45">
        <f t="shared" si="5"/>
        <v>0</v>
      </c>
      <c r="L20" s="45">
        <f t="shared" si="5"/>
        <v>1</v>
      </c>
      <c r="M20" s="45">
        <f t="shared" si="5"/>
        <v>0</v>
      </c>
      <c r="N20" s="45">
        <f t="shared" si="5"/>
        <v>0</v>
      </c>
      <c r="O20" s="45">
        <f t="shared" si="5"/>
        <v>0</v>
      </c>
      <c r="P20" s="45">
        <f t="shared" si="5"/>
        <v>0</v>
      </c>
      <c r="Q20" s="45">
        <f t="shared" si="5"/>
        <v>0</v>
      </c>
      <c r="R20" s="45">
        <f t="shared" si="5"/>
        <v>0</v>
      </c>
      <c r="S20" s="45">
        <f t="shared" si="5"/>
        <v>0</v>
      </c>
      <c r="T20" s="45">
        <f t="shared" si="5"/>
        <v>0</v>
      </c>
      <c r="U20" s="45">
        <f t="shared" si="5"/>
        <v>0</v>
      </c>
      <c r="V20" s="45">
        <f t="shared" si="5"/>
        <v>0</v>
      </c>
      <c r="W20" s="45">
        <f t="shared" si="5"/>
        <v>0</v>
      </c>
      <c r="X20" s="45">
        <f t="shared" si="5"/>
        <v>0</v>
      </c>
      <c r="Y20" s="45">
        <f t="shared" si="5"/>
        <v>0</v>
      </c>
      <c r="Z20" s="45">
        <f t="shared" si="5"/>
        <v>0</v>
      </c>
      <c r="AA20" s="45">
        <f t="shared" si="5"/>
        <v>0</v>
      </c>
      <c r="AB20" s="45">
        <f t="shared" si="5"/>
        <v>0</v>
      </c>
      <c r="AC20" s="45">
        <f t="shared" si="5"/>
        <v>0</v>
      </c>
      <c r="AD20" s="45">
        <f t="shared" si="5"/>
        <v>0</v>
      </c>
      <c r="AE20" s="45">
        <f t="shared" si="5"/>
        <v>0</v>
      </c>
      <c r="AF20" s="45">
        <f t="shared" si="5"/>
        <v>0</v>
      </c>
      <c r="AG20" s="45">
        <f t="shared" si="5"/>
        <v>0</v>
      </c>
      <c r="AH20" s="46" t="s">
        <v>26</v>
      </c>
      <c r="AI20" s="47">
        <f>_xlfn.AGGREGATE(9,6,C20:AG20)</f>
        <v>1</v>
      </c>
      <c r="AJ20" s="37"/>
    </row>
    <row r="21" spans="2:38" hidden="1" x14ac:dyDescent="0.2">
      <c r="B21" s="44" t="s">
        <v>30</v>
      </c>
      <c r="C21" s="48" t="e">
        <f t="shared" ref="C21:AG21" si="6">IF(AND(DAY(C10)&gt;=8,DAY(C10)&lt;=14,C11="土",OR(C16="休",C16="雨")),1,0)</f>
        <v>#VALUE!</v>
      </c>
      <c r="D21" s="48" t="e">
        <f t="shared" si="6"/>
        <v>#VALUE!</v>
      </c>
      <c r="E21" s="48" t="e">
        <f t="shared" si="6"/>
        <v>#VALUE!</v>
      </c>
      <c r="F21" s="48" t="e">
        <f t="shared" si="6"/>
        <v>#VALUE!</v>
      </c>
      <c r="G21" s="48" t="e">
        <f t="shared" si="6"/>
        <v>#VALUE!</v>
      </c>
      <c r="H21" s="48" t="e">
        <f t="shared" si="6"/>
        <v>#VALUE!</v>
      </c>
      <c r="I21" s="48" t="e">
        <f t="shared" si="6"/>
        <v>#VALUE!</v>
      </c>
      <c r="J21" s="48">
        <f t="shared" si="6"/>
        <v>0</v>
      </c>
      <c r="K21" s="48">
        <f t="shared" si="6"/>
        <v>0</v>
      </c>
      <c r="L21" s="48">
        <f t="shared" si="6"/>
        <v>1</v>
      </c>
      <c r="M21" s="48">
        <f t="shared" si="6"/>
        <v>0</v>
      </c>
      <c r="N21" s="48">
        <f t="shared" si="6"/>
        <v>0</v>
      </c>
      <c r="O21" s="48">
        <f t="shared" si="6"/>
        <v>0</v>
      </c>
      <c r="P21" s="48">
        <f t="shared" si="6"/>
        <v>0</v>
      </c>
      <c r="Q21" s="48">
        <f t="shared" si="6"/>
        <v>0</v>
      </c>
      <c r="R21" s="48">
        <f t="shared" si="6"/>
        <v>0</v>
      </c>
      <c r="S21" s="48">
        <f t="shared" si="6"/>
        <v>0</v>
      </c>
      <c r="T21" s="48">
        <f t="shared" si="6"/>
        <v>0</v>
      </c>
      <c r="U21" s="48">
        <f t="shared" si="6"/>
        <v>0</v>
      </c>
      <c r="V21" s="48">
        <f t="shared" si="6"/>
        <v>0</v>
      </c>
      <c r="W21" s="48">
        <f t="shared" si="6"/>
        <v>0</v>
      </c>
      <c r="X21" s="48">
        <f t="shared" si="6"/>
        <v>0</v>
      </c>
      <c r="Y21" s="48">
        <f t="shared" si="6"/>
        <v>0</v>
      </c>
      <c r="Z21" s="48">
        <f t="shared" si="6"/>
        <v>0</v>
      </c>
      <c r="AA21" s="48">
        <f t="shared" si="6"/>
        <v>0</v>
      </c>
      <c r="AB21" s="48">
        <f t="shared" si="6"/>
        <v>0</v>
      </c>
      <c r="AC21" s="48">
        <f t="shared" si="6"/>
        <v>0</v>
      </c>
      <c r="AD21" s="48">
        <f t="shared" si="6"/>
        <v>0</v>
      </c>
      <c r="AE21" s="48">
        <f t="shared" si="6"/>
        <v>0</v>
      </c>
      <c r="AF21" s="48">
        <f t="shared" si="6"/>
        <v>0</v>
      </c>
      <c r="AG21" s="48">
        <f t="shared" si="6"/>
        <v>0</v>
      </c>
      <c r="AH21" s="49" t="s">
        <v>28</v>
      </c>
      <c r="AI21" s="47">
        <f>_xlfn.AGGREGATE(9,6,C21:AG21)</f>
        <v>1</v>
      </c>
      <c r="AJ21" s="37"/>
    </row>
    <row r="22" spans="2:38" x14ac:dyDescent="0.2">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row>
    <row r="23" spans="2:38" hidden="1" x14ac:dyDescent="0.2">
      <c r="C23" s="2">
        <f>YEAR(C26)</f>
        <v>2025</v>
      </c>
      <c r="D23" s="2">
        <f>MONTH(C26)</f>
        <v>6</v>
      </c>
    </row>
    <row r="24" spans="2:38" x14ac:dyDescent="0.2">
      <c r="B24" s="7" t="s">
        <v>16</v>
      </c>
      <c r="C24" s="96">
        <f>C26</f>
        <v>45809</v>
      </c>
      <c r="D24" s="96"/>
      <c r="E24" s="96"/>
      <c r="F24" s="96"/>
      <c r="G24" s="96"/>
      <c r="H24" s="96"/>
      <c r="I24" s="96"/>
      <c r="J24" s="96"/>
      <c r="K24" s="96"/>
      <c r="L24" s="96"/>
      <c r="M24" s="96"/>
      <c r="N24" s="96"/>
      <c r="O24" s="96"/>
      <c r="P24" s="96"/>
      <c r="Q24" s="96"/>
      <c r="R24" s="96"/>
      <c r="S24" s="96"/>
      <c r="T24" s="96"/>
      <c r="U24" s="96"/>
      <c r="V24" s="96"/>
      <c r="W24" s="96"/>
      <c r="X24" s="96"/>
      <c r="Y24" s="96"/>
      <c r="Z24" s="96"/>
      <c r="AA24" s="96"/>
      <c r="AB24" s="96"/>
      <c r="AC24" s="96"/>
      <c r="AD24" s="96"/>
      <c r="AE24" s="96"/>
      <c r="AF24" s="96"/>
      <c r="AG24" s="96"/>
      <c r="AH24" s="96"/>
      <c r="AI24" s="96"/>
    </row>
    <row r="25" spans="2:38" hidden="1" x14ac:dyDescent="0.2">
      <c r="B25" s="51"/>
      <c r="C25" s="30">
        <f>DATE($C23,$D23,1)</f>
        <v>45809</v>
      </c>
      <c r="D25" s="30">
        <f t="shared" ref="D25:AG25" si="7">C25+1</f>
        <v>45810</v>
      </c>
      <c r="E25" s="30">
        <f t="shared" si="7"/>
        <v>45811</v>
      </c>
      <c r="F25" s="30">
        <f t="shared" si="7"/>
        <v>45812</v>
      </c>
      <c r="G25" s="30">
        <f t="shared" si="7"/>
        <v>45813</v>
      </c>
      <c r="H25" s="30">
        <f t="shared" si="7"/>
        <v>45814</v>
      </c>
      <c r="I25" s="30">
        <f t="shared" si="7"/>
        <v>45815</v>
      </c>
      <c r="J25" s="30">
        <f t="shared" si="7"/>
        <v>45816</v>
      </c>
      <c r="K25" s="30">
        <f t="shared" si="7"/>
        <v>45817</v>
      </c>
      <c r="L25" s="30">
        <f t="shared" si="7"/>
        <v>45818</v>
      </c>
      <c r="M25" s="30">
        <f t="shared" si="7"/>
        <v>45819</v>
      </c>
      <c r="N25" s="30">
        <f t="shared" si="7"/>
        <v>45820</v>
      </c>
      <c r="O25" s="30">
        <f t="shared" si="7"/>
        <v>45821</v>
      </c>
      <c r="P25" s="30">
        <f t="shared" si="7"/>
        <v>45822</v>
      </c>
      <c r="Q25" s="30">
        <f t="shared" si="7"/>
        <v>45823</v>
      </c>
      <c r="R25" s="30">
        <f t="shared" si="7"/>
        <v>45824</v>
      </c>
      <c r="S25" s="30">
        <f t="shared" si="7"/>
        <v>45825</v>
      </c>
      <c r="T25" s="30">
        <f t="shared" si="7"/>
        <v>45826</v>
      </c>
      <c r="U25" s="30">
        <f t="shared" si="7"/>
        <v>45827</v>
      </c>
      <c r="V25" s="30">
        <f t="shared" si="7"/>
        <v>45828</v>
      </c>
      <c r="W25" s="30">
        <f t="shared" si="7"/>
        <v>45829</v>
      </c>
      <c r="X25" s="30">
        <f t="shared" si="7"/>
        <v>45830</v>
      </c>
      <c r="Y25" s="30">
        <f t="shared" si="7"/>
        <v>45831</v>
      </c>
      <c r="Z25" s="30">
        <f t="shared" si="7"/>
        <v>45832</v>
      </c>
      <c r="AA25" s="30">
        <f t="shared" si="7"/>
        <v>45833</v>
      </c>
      <c r="AB25" s="30">
        <f t="shared" si="7"/>
        <v>45834</v>
      </c>
      <c r="AC25" s="30">
        <f t="shared" si="7"/>
        <v>45835</v>
      </c>
      <c r="AD25" s="30">
        <f t="shared" si="7"/>
        <v>45836</v>
      </c>
      <c r="AE25" s="30">
        <f t="shared" si="7"/>
        <v>45837</v>
      </c>
      <c r="AF25" s="30">
        <f t="shared" si="7"/>
        <v>45838</v>
      </c>
      <c r="AG25" s="30">
        <f t="shared" si="7"/>
        <v>45839</v>
      </c>
      <c r="AH25" s="52"/>
      <c r="AI25" s="53"/>
    </row>
    <row r="26" spans="2:38" x14ac:dyDescent="0.2">
      <c r="B26" s="54" t="s">
        <v>17</v>
      </c>
      <c r="C26" s="55">
        <f>IF(EDATE(C9,1)&gt;$G$5,"",EDATE(C9,1))</f>
        <v>45809</v>
      </c>
      <c r="D26" s="30">
        <f t="shared" ref="D26:AG26" si="8">IF(D25&gt;$G$5,"",IF(C26=EOMONTH(DATE($C23,$D23,1),0),"",IF(C26="","",C26+1)))</f>
        <v>45810</v>
      </c>
      <c r="E26" s="30">
        <f t="shared" si="8"/>
        <v>45811</v>
      </c>
      <c r="F26" s="30">
        <f t="shared" si="8"/>
        <v>45812</v>
      </c>
      <c r="G26" s="30">
        <f t="shared" si="8"/>
        <v>45813</v>
      </c>
      <c r="H26" s="30">
        <f t="shared" si="8"/>
        <v>45814</v>
      </c>
      <c r="I26" s="30">
        <f t="shared" si="8"/>
        <v>45815</v>
      </c>
      <c r="J26" s="30">
        <f t="shared" si="8"/>
        <v>45816</v>
      </c>
      <c r="K26" s="30">
        <f t="shared" si="8"/>
        <v>45817</v>
      </c>
      <c r="L26" s="30">
        <f t="shared" si="8"/>
        <v>45818</v>
      </c>
      <c r="M26" s="30">
        <f t="shared" si="8"/>
        <v>45819</v>
      </c>
      <c r="N26" s="30">
        <f t="shared" si="8"/>
        <v>45820</v>
      </c>
      <c r="O26" s="30">
        <f t="shared" si="8"/>
        <v>45821</v>
      </c>
      <c r="P26" s="30">
        <f t="shared" si="8"/>
        <v>45822</v>
      </c>
      <c r="Q26" s="30">
        <f t="shared" si="8"/>
        <v>45823</v>
      </c>
      <c r="R26" s="30">
        <f t="shared" si="8"/>
        <v>45824</v>
      </c>
      <c r="S26" s="30">
        <f t="shared" si="8"/>
        <v>45825</v>
      </c>
      <c r="T26" s="30">
        <f t="shared" si="8"/>
        <v>45826</v>
      </c>
      <c r="U26" s="30">
        <f t="shared" si="8"/>
        <v>45827</v>
      </c>
      <c r="V26" s="30">
        <f t="shared" si="8"/>
        <v>45828</v>
      </c>
      <c r="W26" s="30">
        <f t="shared" si="8"/>
        <v>45829</v>
      </c>
      <c r="X26" s="30">
        <f t="shared" si="8"/>
        <v>45830</v>
      </c>
      <c r="Y26" s="30">
        <f t="shared" si="8"/>
        <v>45831</v>
      </c>
      <c r="Z26" s="30">
        <f t="shared" si="8"/>
        <v>45832</v>
      </c>
      <c r="AA26" s="30">
        <f t="shared" si="8"/>
        <v>45833</v>
      </c>
      <c r="AB26" s="30">
        <f t="shared" si="8"/>
        <v>45834</v>
      </c>
      <c r="AC26" s="30">
        <f t="shared" si="8"/>
        <v>45835</v>
      </c>
      <c r="AD26" s="30">
        <f t="shared" si="8"/>
        <v>45836</v>
      </c>
      <c r="AE26" s="30">
        <f t="shared" si="8"/>
        <v>45837</v>
      </c>
      <c r="AF26" s="30">
        <f t="shared" si="8"/>
        <v>45838</v>
      </c>
      <c r="AG26" s="30" t="str">
        <f t="shared" si="8"/>
        <v/>
      </c>
      <c r="AH26" s="31" t="s">
        <v>18</v>
      </c>
      <c r="AI26" s="32">
        <f>+COUNTIFS(C27:AG27,"土",C28:AG28,"")+COUNTIFS(C27:AG27,"日",C28:AG28,"")</f>
        <v>9</v>
      </c>
    </row>
    <row r="27" spans="2:38" s="34" customFormat="1" x14ac:dyDescent="0.2">
      <c r="B27" s="56" t="s">
        <v>19</v>
      </c>
      <c r="C27" s="33" t="str">
        <f t="shared" ref="C27:AG27" si="9">IFERROR(TEXT(WEEKDAY(+C26),"aaa"),"")</f>
        <v>日</v>
      </c>
      <c r="D27" s="33" t="str">
        <f t="shared" si="9"/>
        <v>月</v>
      </c>
      <c r="E27" s="33" t="str">
        <f t="shared" si="9"/>
        <v>火</v>
      </c>
      <c r="F27" s="33" t="str">
        <f t="shared" si="9"/>
        <v>水</v>
      </c>
      <c r="G27" s="33" t="str">
        <f t="shared" si="9"/>
        <v>木</v>
      </c>
      <c r="H27" s="33" t="str">
        <f t="shared" si="9"/>
        <v>金</v>
      </c>
      <c r="I27" s="33" t="str">
        <f t="shared" si="9"/>
        <v>土</v>
      </c>
      <c r="J27" s="33" t="str">
        <f t="shared" si="9"/>
        <v>日</v>
      </c>
      <c r="K27" s="33" t="str">
        <f t="shared" si="9"/>
        <v>月</v>
      </c>
      <c r="L27" s="33" t="str">
        <f t="shared" si="9"/>
        <v>火</v>
      </c>
      <c r="M27" s="33" t="str">
        <f t="shared" si="9"/>
        <v>水</v>
      </c>
      <c r="N27" s="33" t="str">
        <f t="shared" si="9"/>
        <v>木</v>
      </c>
      <c r="O27" s="33" t="str">
        <f t="shared" si="9"/>
        <v>金</v>
      </c>
      <c r="P27" s="33" t="str">
        <f t="shared" si="9"/>
        <v>土</v>
      </c>
      <c r="Q27" s="33" t="str">
        <f t="shared" si="9"/>
        <v>日</v>
      </c>
      <c r="R27" s="33" t="str">
        <f t="shared" si="9"/>
        <v>月</v>
      </c>
      <c r="S27" s="33" t="str">
        <f t="shared" si="9"/>
        <v>火</v>
      </c>
      <c r="T27" s="33" t="str">
        <f t="shared" si="9"/>
        <v>水</v>
      </c>
      <c r="U27" s="33" t="str">
        <f t="shared" si="9"/>
        <v>木</v>
      </c>
      <c r="V27" s="33" t="str">
        <f t="shared" si="9"/>
        <v>金</v>
      </c>
      <c r="W27" s="33" t="str">
        <f t="shared" si="9"/>
        <v>土</v>
      </c>
      <c r="X27" s="33" t="str">
        <f t="shared" si="9"/>
        <v>日</v>
      </c>
      <c r="Y27" s="33" t="str">
        <f t="shared" si="9"/>
        <v>月</v>
      </c>
      <c r="Z27" s="33" t="str">
        <f t="shared" si="9"/>
        <v>火</v>
      </c>
      <c r="AA27" s="33" t="str">
        <f t="shared" si="9"/>
        <v>水</v>
      </c>
      <c r="AB27" s="33" t="str">
        <f t="shared" si="9"/>
        <v>木</v>
      </c>
      <c r="AC27" s="33" t="str">
        <f t="shared" si="9"/>
        <v>金</v>
      </c>
      <c r="AD27" s="33" t="str">
        <f t="shared" si="9"/>
        <v>土</v>
      </c>
      <c r="AE27" s="33" t="str">
        <f t="shared" si="9"/>
        <v>日</v>
      </c>
      <c r="AF27" s="33" t="str">
        <f t="shared" si="9"/>
        <v>月</v>
      </c>
      <c r="AG27" s="33" t="str">
        <f t="shared" si="9"/>
        <v/>
      </c>
      <c r="AH27" s="31" t="s">
        <v>20</v>
      </c>
      <c r="AI27" s="32">
        <f>+COUNTIF(C28:AG28,"夏休")+COUNTIF(C28:AG28,"冬休")+COUNTIF(C28:AG28,"中止")</f>
        <v>0</v>
      </c>
      <c r="AL27" s="57"/>
    </row>
    <row r="28" spans="2:38" s="34" customFormat="1" ht="13.5" customHeight="1" x14ac:dyDescent="0.2">
      <c r="B28" s="84" t="s">
        <v>20</v>
      </c>
      <c r="C28" s="85"/>
      <c r="D28" s="86"/>
      <c r="E28" s="86"/>
      <c r="F28" s="86"/>
      <c r="G28" s="86"/>
      <c r="H28" s="86"/>
      <c r="I28" s="86"/>
      <c r="J28" s="86"/>
      <c r="K28" s="86"/>
      <c r="L28" s="86"/>
      <c r="M28" s="86"/>
      <c r="N28" s="86"/>
      <c r="O28" s="86"/>
      <c r="P28" s="86"/>
      <c r="Q28" s="86"/>
      <c r="R28" s="86"/>
      <c r="S28" s="86"/>
      <c r="T28" s="86"/>
      <c r="U28" s="86"/>
      <c r="V28" s="86"/>
      <c r="W28" s="86"/>
      <c r="X28" s="86"/>
      <c r="Y28" s="86"/>
      <c r="Z28" s="86"/>
      <c r="AA28" s="86"/>
      <c r="AB28" s="86"/>
      <c r="AC28" s="86"/>
      <c r="AD28" s="86"/>
      <c r="AE28" s="86"/>
      <c r="AF28" s="86"/>
      <c r="AG28" s="87"/>
      <c r="AH28" s="35" t="s">
        <v>1</v>
      </c>
      <c r="AI28" s="36">
        <f>COUNT(C26:AG26)-AI27</f>
        <v>30</v>
      </c>
      <c r="AL28" s="57"/>
    </row>
    <row r="29" spans="2:38" s="34" customFormat="1" ht="13.5" customHeight="1" x14ac:dyDescent="0.2">
      <c r="B29" s="84"/>
      <c r="C29" s="85"/>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7"/>
      <c r="AH29" s="35" t="s">
        <v>21</v>
      </c>
      <c r="AI29" s="36">
        <f>+COUNTIF(C30:AG31,"休")</f>
        <v>9</v>
      </c>
      <c r="AJ29" s="37" t="str">
        <f>IF(AI30&gt;0.285,"",IF(AI29&lt;AI26,"←計画日数が足りません",""))</f>
        <v/>
      </c>
      <c r="AL29" s="57"/>
    </row>
    <row r="30" spans="2:38" s="34" customFormat="1" ht="13.5" customHeight="1" x14ac:dyDescent="0.2">
      <c r="B30" s="88" t="s">
        <v>7</v>
      </c>
      <c r="C30" s="97" t="s">
        <v>32</v>
      </c>
      <c r="D30" s="90"/>
      <c r="E30" s="98"/>
      <c r="F30" s="98"/>
      <c r="G30" s="90"/>
      <c r="H30" s="90"/>
      <c r="I30" s="90" t="s">
        <v>32</v>
      </c>
      <c r="J30" s="90" t="s">
        <v>32</v>
      </c>
      <c r="K30" s="90"/>
      <c r="L30" s="98"/>
      <c r="M30" s="98"/>
      <c r="N30" s="90"/>
      <c r="O30" s="90"/>
      <c r="P30" s="90" t="s">
        <v>32</v>
      </c>
      <c r="Q30" s="90" t="s">
        <v>32</v>
      </c>
      <c r="R30" s="90"/>
      <c r="S30" s="98"/>
      <c r="T30" s="90"/>
      <c r="U30" s="90"/>
      <c r="V30" s="90"/>
      <c r="W30" s="90" t="s">
        <v>32</v>
      </c>
      <c r="X30" s="90" t="s">
        <v>32</v>
      </c>
      <c r="Y30" s="90"/>
      <c r="Z30" s="98"/>
      <c r="AA30" s="98"/>
      <c r="AB30" s="90"/>
      <c r="AC30" s="90"/>
      <c r="AD30" s="90" t="s">
        <v>32</v>
      </c>
      <c r="AE30" s="90" t="s">
        <v>32</v>
      </c>
      <c r="AF30" s="90"/>
      <c r="AG30" s="91"/>
      <c r="AH30" s="35" t="s">
        <v>22</v>
      </c>
      <c r="AI30" s="38">
        <f>+AI29/AI28</f>
        <v>0.3</v>
      </c>
      <c r="AL30" s="57"/>
    </row>
    <row r="31" spans="2:38" s="34" customFormat="1" x14ac:dyDescent="0.2">
      <c r="B31" s="88"/>
      <c r="C31" s="97"/>
      <c r="D31" s="90"/>
      <c r="E31" s="98"/>
      <c r="F31" s="98"/>
      <c r="G31" s="90"/>
      <c r="H31" s="90"/>
      <c r="I31" s="90"/>
      <c r="J31" s="90"/>
      <c r="K31" s="90"/>
      <c r="L31" s="98"/>
      <c r="M31" s="98"/>
      <c r="N31" s="90"/>
      <c r="O31" s="90"/>
      <c r="P31" s="90"/>
      <c r="Q31" s="90"/>
      <c r="R31" s="90"/>
      <c r="S31" s="98"/>
      <c r="T31" s="90"/>
      <c r="U31" s="90"/>
      <c r="V31" s="90"/>
      <c r="W31" s="90"/>
      <c r="X31" s="90"/>
      <c r="Y31" s="90"/>
      <c r="Z31" s="98"/>
      <c r="AA31" s="98"/>
      <c r="AB31" s="90"/>
      <c r="AC31" s="90"/>
      <c r="AD31" s="90"/>
      <c r="AE31" s="90"/>
      <c r="AF31" s="90"/>
      <c r="AG31" s="91"/>
      <c r="AH31" s="35" t="s">
        <v>2</v>
      </c>
      <c r="AI31" s="36">
        <f>+COUNTA(C32:AG33)</f>
        <v>9</v>
      </c>
      <c r="AL31" s="57"/>
    </row>
    <row r="32" spans="2:38" s="34" customFormat="1" x14ac:dyDescent="0.2">
      <c r="B32" s="92" t="s">
        <v>11</v>
      </c>
      <c r="C32" s="99" t="s">
        <v>32</v>
      </c>
      <c r="D32" s="94"/>
      <c r="E32" s="94"/>
      <c r="F32" s="94"/>
      <c r="G32" s="94"/>
      <c r="H32" s="94"/>
      <c r="I32" s="94" t="s">
        <v>32</v>
      </c>
      <c r="J32" s="94" t="s">
        <v>32</v>
      </c>
      <c r="K32" s="94"/>
      <c r="L32" s="94"/>
      <c r="M32" s="94"/>
      <c r="N32" s="94"/>
      <c r="O32" s="94"/>
      <c r="P32" s="94" t="s">
        <v>32</v>
      </c>
      <c r="Q32" s="94" t="s">
        <v>32</v>
      </c>
      <c r="R32" s="94"/>
      <c r="S32" s="94"/>
      <c r="T32" s="94"/>
      <c r="U32" s="94"/>
      <c r="V32" s="94"/>
      <c r="W32" s="94" t="s">
        <v>32</v>
      </c>
      <c r="X32" s="94" t="s">
        <v>32</v>
      </c>
      <c r="Y32" s="94"/>
      <c r="Z32" s="100"/>
      <c r="AA32" s="100"/>
      <c r="AB32" s="94"/>
      <c r="AC32" s="94"/>
      <c r="AD32" s="94" t="s">
        <v>32</v>
      </c>
      <c r="AE32" s="94" t="s">
        <v>32</v>
      </c>
      <c r="AF32" s="94"/>
      <c r="AG32" s="95"/>
      <c r="AH32" s="39" t="s">
        <v>23</v>
      </c>
      <c r="AI32" s="40">
        <f>+AI31/AI28</f>
        <v>0.3</v>
      </c>
      <c r="AL32" s="22">
        <f>+COUNTIF(C30:AG31,"休")</f>
        <v>9</v>
      </c>
    </row>
    <row r="33" spans="2:38" s="34" customFormat="1" x14ac:dyDescent="0.2">
      <c r="B33" s="92"/>
      <c r="C33" s="99"/>
      <c r="D33" s="94"/>
      <c r="E33" s="94"/>
      <c r="F33" s="94"/>
      <c r="G33" s="94"/>
      <c r="H33" s="94"/>
      <c r="I33" s="94"/>
      <c r="J33" s="94"/>
      <c r="K33" s="94"/>
      <c r="L33" s="94"/>
      <c r="M33" s="94"/>
      <c r="N33" s="94"/>
      <c r="O33" s="94"/>
      <c r="P33" s="94"/>
      <c r="Q33" s="94"/>
      <c r="R33" s="94"/>
      <c r="S33" s="94"/>
      <c r="T33" s="94"/>
      <c r="U33" s="94"/>
      <c r="V33" s="94"/>
      <c r="W33" s="94"/>
      <c r="X33" s="94"/>
      <c r="Y33" s="94"/>
      <c r="Z33" s="94"/>
      <c r="AA33" s="94"/>
      <c r="AB33" s="94"/>
      <c r="AC33" s="94"/>
      <c r="AD33" s="94"/>
      <c r="AE33" s="94"/>
      <c r="AF33" s="94"/>
      <c r="AG33" s="95"/>
      <c r="AH33" s="41" t="s">
        <v>24</v>
      </c>
      <c r="AI33" s="42" t="str">
        <f>IF(7&gt;AI28,"対象外",IF(AI31&gt;=AI26,"OK","NG"))</f>
        <v>OK</v>
      </c>
      <c r="AJ33" s="37" t="str">
        <f>IF(AI33="対象外","←７日間に満たない期間は達成判定の対象外",IF(AI33="NG","←月単位未達成","←月単位達成"))</f>
        <v>←月単位達成</v>
      </c>
      <c r="AL33" s="43" t="str">
        <f>IF(7&gt;AI28,"対象外",IF(AL32&gt;=AI26,"OK","NG"))</f>
        <v>OK</v>
      </c>
    </row>
    <row r="34" spans="2:38" hidden="1" x14ac:dyDescent="0.2">
      <c r="B34" s="44" t="s">
        <v>25</v>
      </c>
      <c r="C34" s="45">
        <f t="shared" ref="C34:AG34" si="10">IF(AND(DAY(C26)&gt;=22,DAY(C26)&lt;=28,C27="土"),1,0)</f>
        <v>0</v>
      </c>
      <c r="D34" s="45">
        <f t="shared" si="10"/>
        <v>0</v>
      </c>
      <c r="E34" s="45">
        <f t="shared" si="10"/>
        <v>0</v>
      </c>
      <c r="F34" s="45">
        <f t="shared" si="10"/>
        <v>0</v>
      </c>
      <c r="G34" s="45">
        <f t="shared" si="10"/>
        <v>0</v>
      </c>
      <c r="H34" s="45">
        <f t="shared" si="10"/>
        <v>0</v>
      </c>
      <c r="I34" s="45">
        <f t="shared" si="10"/>
        <v>0</v>
      </c>
      <c r="J34" s="45">
        <f t="shared" si="10"/>
        <v>0</v>
      </c>
      <c r="K34" s="45">
        <f t="shared" si="10"/>
        <v>0</v>
      </c>
      <c r="L34" s="45">
        <f t="shared" si="10"/>
        <v>0</v>
      </c>
      <c r="M34" s="45">
        <f t="shared" si="10"/>
        <v>0</v>
      </c>
      <c r="N34" s="45">
        <f t="shared" si="10"/>
        <v>0</v>
      </c>
      <c r="O34" s="45">
        <f t="shared" si="10"/>
        <v>0</v>
      </c>
      <c r="P34" s="45">
        <f t="shared" si="10"/>
        <v>0</v>
      </c>
      <c r="Q34" s="45">
        <f t="shared" si="10"/>
        <v>0</v>
      </c>
      <c r="R34" s="45">
        <f t="shared" si="10"/>
        <v>0</v>
      </c>
      <c r="S34" s="45">
        <f t="shared" si="10"/>
        <v>0</v>
      </c>
      <c r="T34" s="45">
        <f t="shared" si="10"/>
        <v>0</v>
      </c>
      <c r="U34" s="45">
        <f t="shared" si="10"/>
        <v>0</v>
      </c>
      <c r="V34" s="45">
        <f t="shared" si="10"/>
        <v>0</v>
      </c>
      <c r="W34" s="45">
        <f t="shared" si="10"/>
        <v>0</v>
      </c>
      <c r="X34" s="45">
        <f t="shared" si="10"/>
        <v>0</v>
      </c>
      <c r="Y34" s="45">
        <f t="shared" si="10"/>
        <v>0</v>
      </c>
      <c r="Z34" s="45">
        <f t="shared" si="10"/>
        <v>0</v>
      </c>
      <c r="AA34" s="45">
        <f t="shared" si="10"/>
        <v>0</v>
      </c>
      <c r="AB34" s="45">
        <f t="shared" si="10"/>
        <v>0</v>
      </c>
      <c r="AC34" s="45">
        <f t="shared" si="10"/>
        <v>0</v>
      </c>
      <c r="AD34" s="45">
        <f t="shared" si="10"/>
        <v>1</v>
      </c>
      <c r="AE34" s="45">
        <f t="shared" si="10"/>
        <v>0</v>
      </c>
      <c r="AF34" s="45">
        <f t="shared" si="10"/>
        <v>0</v>
      </c>
      <c r="AG34" s="45" t="e">
        <f t="shared" si="10"/>
        <v>#VALUE!</v>
      </c>
      <c r="AH34" s="46" t="s">
        <v>26</v>
      </c>
      <c r="AI34" s="47">
        <f>_xlfn.AGGREGATE(9,6,C34:AG34)</f>
        <v>1</v>
      </c>
      <c r="AJ34" s="37"/>
    </row>
    <row r="35" spans="2:38" hidden="1" x14ac:dyDescent="0.2">
      <c r="B35" s="44" t="s">
        <v>27</v>
      </c>
      <c r="C35" s="48">
        <f t="shared" ref="C35:AG35" si="11">IF(AND(DAY(C26)&gt;=22,DAY(C26)&lt;=28,C27="土",OR(C32="休",C32="雨")),1,0)</f>
        <v>0</v>
      </c>
      <c r="D35" s="48">
        <f t="shared" si="11"/>
        <v>0</v>
      </c>
      <c r="E35" s="48">
        <f t="shared" si="11"/>
        <v>0</v>
      </c>
      <c r="F35" s="48">
        <f t="shared" si="11"/>
        <v>0</v>
      </c>
      <c r="G35" s="48">
        <f t="shared" si="11"/>
        <v>0</v>
      </c>
      <c r="H35" s="48">
        <f t="shared" si="11"/>
        <v>0</v>
      </c>
      <c r="I35" s="48">
        <f t="shared" si="11"/>
        <v>0</v>
      </c>
      <c r="J35" s="48">
        <f t="shared" si="11"/>
        <v>0</v>
      </c>
      <c r="K35" s="48">
        <f t="shared" si="11"/>
        <v>0</v>
      </c>
      <c r="L35" s="48">
        <f t="shared" si="11"/>
        <v>0</v>
      </c>
      <c r="M35" s="48">
        <f t="shared" si="11"/>
        <v>0</v>
      </c>
      <c r="N35" s="48">
        <f t="shared" si="11"/>
        <v>0</v>
      </c>
      <c r="O35" s="48">
        <f t="shared" si="11"/>
        <v>0</v>
      </c>
      <c r="P35" s="48">
        <f t="shared" si="11"/>
        <v>0</v>
      </c>
      <c r="Q35" s="48">
        <f t="shared" si="11"/>
        <v>0</v>
      </c>
      <c r="R35" s="48">
        <f t="shared" si="11"/>
        <v>0</v>
      </c>
      <c r="S35" s="48">
        <f t="shared" si="11"/>
        <v>0</v>
      </c>
      <c r="T35" s="48">
        <f t="shared" si="11"/>
        <v>0</v>
      </c>
      <c r="U35" s="48">
        <f t="shared" si="11"/>
        <v>0</v>
      </c>
      <c r="V35" s="48">
        <f t="shared" si="11"/>
        <v>0</v>
      </c>
      <c r="W35" s="48">
        <f t="shared" si="11"/>
        <v>0</v>
      </c>
      <c r="X35" s="48">
        <f t="shared" si="11"/>
        <v>0</v>
      </c>
      <c r="Y35" s="48">
        <f t="shared" si="11"/>
        <v>0</v>
      </c>
      <c r="Z35" s="48">
        <f t="shared" si="11"/>
        <v>0</v>
      </c>
      <c r="AA35" s="48">
        <f t="shared" si="11"/>
        <v>0</v>
      </c>
      <c r="AB35" s="48">
        <f t="shared" si="11"/>
        <v>0</v>
      </c>
      <c r="AC35" s="48">
        <f t="shared" si="11"/>
        <v>0</v>
      </c>
      <c r="AD35" s="48">
        <f t="shared" si="11"/>
        <v>1</v>
      </c>
      <c r="AE35" s="48">
        <f t="shared" si="11"/>
        <v>0</v>
      </c>
      <c r="AF35" s="48">
        <f t="shared" si="11"/>
        <v>0</v>
      </c>
      <c r="AG35" s="48" t="e">
        <f t="shared" si="11"/>
        <v>#VALUE!</v>
      </c>
      <c r="AH35" s="49" t="s">
        <v>28</v>
      </c>
      <c r="AI35" s="47">
        <f>_xlfn.AGGREGATE(9,6,C35:AG35)</f>
        <v>1</v>
      </c>
      <c r="AJ35" s="37"/>
    </row>
    <row r="36" spans="2:38" hidden="1" x14ac:dyDescent="0.2">
      <c r="B36" s="44" t="s">
        <v>29</v>
      </c>
      <c r="C36" s="45">
        <f t="shared" ref="C36:AG36" si="12">IF(AND(DAY(C26)&gt;=8,DAY(C26)&lt;=14,C27="土"),1,0)</f>
        <v>0</v>
      </c>
      <c r="D36" s="45">
        <f t="shared" si="12"/>
        <v>0</v>
      </c>
      <c r="E36" s="45">
        <f t="shared" si="12"/>
        <v>0</v>
      </c>
      <c r="F36" s="45">
        <f t="shared" si="12"/>
        <v>0</v>
      </c>
      <c r="G36" s="45">
        <f t="shared" si="12"/>
        <v>0</v>
      </c>
      <c r="H36" s="45">
        <f t="shared" si="12"/>
        <v>0</v>
      </c>
      <c r="I36" s="45">
        <f t="shared" si="12"/>
        <v>0</v>
      </c>
      <c r="J36" s="45">
        <f t="shared" si="12"/>
        <v>0</v>
      </c>
      <c r="K36" s="45">
        <f t="shared" si="12"/>
        <v>0</v>
      </c>
      <c r="L36" s="45">
        <f t="shared" si="12"/>
        <v>0</v>
      </c>
      <c r="M36" s="45">
        <f t="shared" si="12"/>
        <v>0</v>
      </c>
      <c r="N36" s="45">
        <f t="shared" si="12"/>
        <v>0</v>
      </c>
      <c r="O36" s="45">
        <f t="shared" si="12"/>
        <v>0</v>
      </c>
      <c r="P36" s="45">
        <f t="shared" si="12"/>
        <v>1</v>
      </c>
      <c r="Q36" s="45">
        <f t="shared" si="12"/>
        <v>0</v>
      </c>
      <c r="R36" s="45">
        <f t="shared" si="12"/>
        <v>0</v>
      </c>
      <c r="S36" s="45">
        <f t="shared" si="12"/>
        <v>0</v>
      </c>
      <c r="T36" s="45">
        <f t="shared" si="12"/>
        <v>0</v>
      </c>
      <c r="U36" s="45">
        <f t="shared" si="12"/>
        <v>0</v>
      </c>
      <c r="V36" s="45">
        <f t="shared" si="12"/>
        <v>0</v>
      </c>
      <c r="W36" s="45">
        <f t="shared" si="12"/>
        <v>0</v>
      </c>
      <c r="X36" s="45">
        <f t="shared" si="12"/>
        <v>0</v>
      </c>
      <c r="Y36" s="45">
        <f t="shared" si="12"/>
        <v>0</v>
      </c>
      <c r="Z36" s="45">
        <f t="shared" si="12"/>
        <v>0</v>
      </c>
      <c r="AA36" s="45">
        <f t="shared" si="12"/>
        <v>0</v>
      </c>
      <c r="AB36" s="45">
        <f t="shared" si="12"/>
        <v>0</v>
      </c>
      <c r="AC36" s="45">
        <f t="shared" si="12"/>
        <v>0</v>
      </c>
      <c r="AD36" s="45">
        <f t="shared" si="12"/>
        <v>0</v>
      </c>
      <c r="AE36" s="45">
        <f t="shared" si="12"/>
        <v>0</v>
      </c>
      <c r="AF36" s="45">
        <f t="shared" si="12"/>
        <v>0</v>
      </c>
      <c r="AG36" s="45" t="e">
        <f t="shared" si="12"/>
        <v>#VALUE!</v>
      </c>
      <c r="AH36" s="46" t="s">
        <v>26</v>
      </c>
      <c r="AI36" s="47">
        <f>_xlfn.AGGREGATE(9,6,C36:AG36)</f>
        <v>1</v>
      </c>
      <c r="AJ36" s="37"/>
    </row>
    <row r="37" spans="2:38" hidden="1" x14ac:dyDescent="0.2">
      <c r="B37" s="44" t="s">
        <v>30</v>
      </c>
      <c r="C37" s="48">
        <f t="shared" ref="C37:AG37" si="13">IF(AND(DAY(C26)&gt;=8,DAY(C26)&lt;=14,C27="土",OR(C32="休",C32="雨")),1,0)</f>
        <v>0</v>
      </c>
      <c r="D37" s="48">
        <f t="shared" si="13"/>
        <v>0</v>
      </c>
      <c r="E37" s="48">
        <f t="shared" si="13"/>
        <v>0</v>
      </c>
      <c r="F37" s="48">
        <f t="shared" si="13"/>
        <v>0</v>
      </c>
      <c r="G37" s="48">
        <f t="shared" si="13"/>
        <v>0</v>
      </c>
      <c r="H37" s="48">
        <f t="shared" si="13"/>
        <v>0</v>
      </c>
      <c r="I37" s="48">
        <f t="shared" si="13"/>
        <v>0</v>
      </c>
      <c r="J37" s="48">
        <f t="shared" si="13"/>
        <v>0</v>
      </c>
      <c r="K37" s="48">
        <f t="shared" si="13"/>
        <v>0</v>
      </c>
      <c r="L37" s="48">
        <f t="shared" si="13"/>
        <v>0</v>
      </c>
      <c r="M37" s="48">
        <f t="shared" si="13"/>
        <v>0</v>
      </c>
      <c r="N37" s="48">
        <f t="shared" si="13"/>
        <v>0</v>
      </c>
      <c r="O37" s="48">
        <f t="shared" si="13"/>
        <v>0</v>
      </c>
      <c r="P37" s="48">
        <f t="shared" si="13"/>
        <v>1</v>
      </c>
      <c r="Q37" s="48">
        <f t="shared" si="13"/>
        <v>0</v>
      </c>
      <c r="R37" s="48">
        <f t="shared" si="13"/>
        <v>0</v>
      </c>
      <c r="S37" s="48">
        <f t="shared" si="13"/>
        <v>0</v>
      </c>
      <c r="T37" s="48">
        <f t="shared" si="13"/>
        <v>0</v>
      </c>
      <c r="U37" s="48">
        <f t="shared" si="13"/>
        <v>0</v>
      </c>
      <c r="V37" s="48">
        <f t="shared" si="13"/>
        <v>0</v>
      </c>
      <c r="W37" s="48">
        <f t="shared" si="13"/>
        <v>0</v>
      </c>
      <c r="X37" s="48">
        <f t="shared" si="13"/>
        <v>0</v>
      </c>
      <c r="Y37" s="48">
        <f t="shared" si="13"/>
        <v>0</v>
      </c>
      <c r="Z37" s="48">
        <f t="shared" si="13"/>
        <v>0</v>
      </c>
      <c r="AA37" s="48">
        <f t="shared" si="13"/>
        <v>0</v>
      </c>
      <c r="AB37" s="48">
        <f t="shared" si="13"/>
        <v>0</v>
      </c>
      <c r="AC37" s="48">
        <f t="shared" si="13"/>
        <v>0</v>
      </c>
      <c r="AD37" s="48">
        <f t="shared" si="13"/>
        <v>0</v>
      </c>
      <c r="AE37" s="48">
        <f t="shared" si="13"/>
        <v>0</v>
      </c>
      <c r="AF37" s="48">
        <f t="shared" si="13"/>
        <v>0</v>
      </c>
      <c r="AG37" s="48" t="e">
        <f t="shared" si="13"/>
        <v>#VALUE!</v>
      </c>
      <c r="AH37" s="49" t="s">
        <v>28</v>
      </c>
      <c r="AI37" s="47">
        <f>_xlfn.AGGREGATE(9,6,C37:AG37)</f>
        <v>1</v>
      </c>
      <c r="AJ37" s="37"/>
    </row>
    <row r="38" spans="2:38" x14ac:dyDescent="0.2">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c r="AD38" s="50"/>
      <c r="AE38" s="50"/>
      <c r="AF38" s="50"/>
      <c r="AG38" s="50"/>
    </row>
    <row r="39" spans="2:38" hidden="1" x14ac:dyDescent="0.2">
      <c r="C39" s="2">
        <f>YEAR(C42)</f>
        <v>2025</v>
      </c>
      <c r="D39" s="2">
        <f>MONTH(C42)</f>
        <v>7</v>
      </c>
    </row>
    <row r="40" spans="2:38" x14ac:dyDescent="0.2">
      <c r="B40" s="7" t="s">
        <v>16</v>
      </c>
      <c r="C40" s="96">
        <f>C42</f>
        <v>45839</v>
      </c>
      <c r="D40" s="96"/>
      <c r="E40" s="96"/>
      <c r="F40" s="96"/>
      <c r="G40" s="96"/>
      <c r="H40" s="96"/>
      <c r="I40" s="96"/>
      <c r="J40" s="96"/>
      <c r="K40" s="96"/>
      <c r="L40" s="96"/>
      <c r="M40" s="96"/>
      <c r="N40" s="96"/>
      <c r="O40" s="96"/>
      <c r="P40" s="96"/>
      <c r="Q40" s="96"/>
      <c r="R40" s="96"/>
      <c r="S40" s="96"/>
      <c r="T40" s="96"/>
      <c r="U40" s="96"/>
      <c r="V40" s="96"/>
      <c r="W40" s="96"/>
      <c r="X40" s="96"/>
      <c r="Y40" s="96"/>
      <c r="Z40" s="96"/>
      <c r="AA40" s="96"/>
      <c r="AB40" s="96"/>
      <c r="AC40" s="96"/>
      <c r="AD40" s="96"/>
      <c r="AE40" s="96"/>
      <c r="AF40" s="96"/>
      <c r="AG40" s="96"/>
      <c r="AH40" s="96"/>
      <c r="AI40" s="96"/>
    </row>
    <row r="41" spans="2:38" hidden="1" x14ac:dyDescent="0.2">
      <c r="B41" s="51"/>
      <c r="C41" s="30">
        <f>DATE($C39,$D39,1)</f>
        <v>45839</v>
      </c>
      <c r="D41" s="30">
        <f t="shared" ref="D41:AG41" si="14">C41+1</f>
        <v>45840</v>
      </c>
      <c r="E41" s="30">
        <f t="shared" si="14"/>
        <v>45841</v>
      </c>
      <c r="F41" s="30">
        <f t="shared" si="14"/>
        <v>45842</v>
      </c>
      <c r="G41" s="30">
        <f t="shared" si="14"/>
        <v>45843</v>
      </c>
      <c r="H41" s="30">
        <f t="shared" si="14"/>
        <v>45844</v>
      </c>
      <c r="I41" s="30">
        <f t="shared" si="14"/>
        <v>45845</v>
      </c>
      <c r="J41" s="30">
        <f t="shared" si="14"/>
        <v>45846</v>
      </c>
      <c r="K41" s="30">
        <f t="shared" si="14"/>
        <v>45847</v>
      </c>
      <c r="L41" s="30">
        <f t="shared" si="14"/>
        <v>45848</v>
      </c>
      <c r="M41" s="30">
        <f t="shared" si="14"/>
        <v>45849</v>
      </c>
      <c r="N41" s="30">
        <f t="shared" si="14"/>
        <v>45850</v>
      </c>
      <c r="O41" s="30">
        <f t="shared" si="14"/>
        <v>45851</v>
      </c>
      <c r="P41" s="30">
        <f t="shared" si="14"/>
        <v>45852</v>
      </c>
      <c r="Q41" s="30">
        <f t="shared" si="14"/>
        <v>45853</v>
      </c>
      <c r="R41" s="30">
        <f t="shared" si="14"/>
        <v>45854</v>
      </c>
      <c r="S41" s="30">
        <f t="shared" si="14"/>
        <v>45855</v>
      </c>
      <c r="T41" s="30">
        <f t="shared" si="14"/>
        <v>45856</v>
      </c>
      <c r="U41" s="30">
        <f t="shared" si="14"/>
        <v>45857</v>
      </c>
      <c r="V41" s="30">
        <f t="shared" si="14"/>
        <v>45858</v>
      </c>
      <c r="W41" s="30">
        <f t="shared" si="14"/>
        <v>45859</v>
      </c>
      <c r="X41" s="30">
        <f t="shared" si="14"/>
        <v>45860</v>
      </c>
      <c r="Y41" s="30">
        <f t="shared" si="14"/>
        <v>45861</v>
      </c>
      <c r="Z41" s="30">
        <f t="shared" si="14"/>
        <v>45862</v>
      </c>
      <c r="AA41" s="30">
        <f t="shared" si="14"/>
        <v>45863</v>
      </c>
      <c r="AB41" s="30">
        <f t="shared" si="14"/>
        <v>45864</v>
      </c>
      <c r="AC41" s="30">
        <f t="shared" si="14"/>
        <v>45865</v>
      </c>
      <c r="AD41" s="30">
        <f t="shared" si="14"/>
        <v>45866</v>
      </c>
      <c r="AE41" s="30">
        <f t="shared" si="14"/>
        <v>45867</v>
      </c>
      <c r="AF41" s="30">
        <f t="shared" si="14"/>
        <v>45868</v>
      </c>
      <c r="AG41" s="30">
        <f t="shared" si="14"/>
        <v>45869</v>
      </c>
      <c r="AH41" s="52"/>
      <c r="AI41" s="53"/>
    </row>
    <row r="42" spans="2:38" x14ac:dyDescent="0.2">
      <c r="B42" s="54" t="s">
        <v>17</v>
      </c>
      <c r="C42" s="55">
        <f>IF(EDATE(C25,1)&gt;$G$5,"",EDATE(C25,1))</f>
        <v>45839</v>
      </c>
      <c r="D42" s="30">
        <f t="shared" ref="D42:AG42" si="15">IF(D41&gt;$G$5,"",IF(C42=EOMONTH(DATE($C39,$D39,1),0),"",IF(C42="","",C42+1)))</f>
        <v>45840</v>
      </c>
      <c r="E42" s="30">
        <f t="shared" si="15"/>
        <v>45841</v>
      </c>
      <c r="F42" s="30">
        <f t="shared" si="15"/>
        <v>45842</v>
      </c>
      <c r="G42" s="30">
        <f t="shared" si="15"/>
        <v>45843</v>
      </c>
      <c r="H42" s="30">
        <f t="shared" si="15"/>
        <v>45844</v>
      </c>
      <c r="I42" s="30">
        <f t="shared" si="15"/>
        <v>45845</v>
      </c>
      <c r="J42" s="30">
        <f t="shared" si="15"/>
        <v>45846</v>
      </c>
      <c r="K42" s="30">
        <f t="shared" si="15"/>
        <v>45847</v>
      </c>
      <c r="L42" s="30">
        <f t="shared" si="15"/>
        <v>45848</v>
      </c>
      <c r="M42" s="30">
        <f t="shared" si="15"/>
        <v>45849</v>
      </c>
      <c r="N42" s="30">
        <f t="shared" si="15"/>
        <v>45850</v>
      </c>
      <c r="O42" s="30">
        <f t="shared" si="15"/>
        <v>45851</v>
      </c>
      <c r="P42" s="30">
        <f t="shared" si="15"/>
        <v>45852</v>
      </c>
      <c r="Q42" s="30">
        <f t="shared" si="15"/>
        <v>45853</v>
      </c>
      <c r="R42" s="30">
        <f t="shared" si="15"/>
        <v>45854</v>
      </c>
      <c r="S42" s="30">
        <f t="shared" si="15"/>
        <v>45855</v>
      </c>
      <c r="T42" s="30">
        <f t="shared" si="15"/>
        <v>45856</v>
      </c>
      <c r="U42" s="30">
        <f t="shared" si="15"/>
        <v>45857</v>
      </c>
      <c r="V42" s="30">
        <f t="shared" si="15"/>
        <v>45858</v>
      </c>
      <c r="W42" s="30">
        <f t="shared" si="15"/>
        <v>45859</v>
      </c>
      <c r="X42" s="30">
        <f t="shared" si="15"/>
        <v>45860</v>
      </c>
      <c r="Y42" s="30">
        <f t="shared" si="15"/>
        <v>45861</v>
      </c>
      <c r="Z42" s="30">
        <f t="shared" si="15"/>
        <v>45862</v>
      </c>
      <c r="AA42" s="30">
        <f t="shared" si="15"/>
        <v>45863</v>
      </c>
      <c r="AB42" s="30">
        <f t="shared" si="15"/>
        <v>45864</v>
      </c>
      <c r="AC42" s="30">
        <f t="shared" si="15"/>
        <v>45865</v>
      </c>
      <c r="AD42" s="30">
        <f t="shared" si="15"/>
        <v>45866</v>
      </c>
      <c r="AE42" s="30">
        <f t="shared" si="15"/>
        <v>45867</v>
      </c>
      <c r="AF42" s="30">
        <f t="shared" si="15"/>
        <v>45868</v>
      </c>
      <c r="AG42" s="30">
        <f t="shared" si="15"/>
        <v>45869</v>
      </c>
      <c r="AH42" s="31" t="s">
        <v>18</v>
      </c>
      <c r="AI42" s="32">
        <f>+COUNTIFS(C43:AG43,"土",C44:AG44,"")+COUNTIFS(C43:AG43,"日",C44:AG44,"")</f>
        <v>8</v>
      </c>
    </row>
    <row r="43" spans="2:38" s="34" customFormat="1" x14ac:dyDescent="0.2">
      <c r="B43" s="56" t="s">
        <v>19</v>
      </c>
      <c r="C43" s="33" t="str">
        <f t="shared" ref="C43:AG43" si="16">IFERROR(TEXT(WEEKDAY(+C42),"aaa"),"")</f>
        <v>火</v>
      </c>
      <c r="D43" s="33" t="str">
        <f t="shared" si="16"/>
        <v>水</v>
      </c>
      <c r="E43" s="33" t="str">
        <f t="shared" si="16"/>
        <v>木</v>
      </c>
      <c r="F43" s="33" t="str">
        <f t="shared" si="16"/>
        <v>金</v>
      </c>
      <c r="G43" s="33" t="str">
        <f t="shared" si="16"/>
        <v>土</v>
      </c>
      <c r="H43" s="33" t="str">
        <f t="shared" si="16"/>
        <v>日</v>
      </c>
      <c r="I43" s="33" t="str">
        <f t="shared" si="16"/>
        <v>月</v>
      </c>
      <c r="J43" s="33" t="str">
        <f t="shared" si="16"/>
        <v>火</v>
      </c>
      <c r="K43" s="33" t="str">
        <f t="shared" si="16"/>
        <v>水</v>
      </c>
      <c r="L43" s="33" t="str">
        <f t="shared" si="16"/>
        <v>木</v>
      </c>
      <c r="M43" s="33" t="str">
        <f t="shared" si="16"/>
        <v>金</v>
      </c>
      <c r="N43" s="33" t="str">
        <f t="shared" si="16"/>
        <v>土</v>
      </c>
      <c r="O43" s="33" t="str">
        <f t="shared" si="16"/>
        <v>日</v>
      </c>
      <c r="P43" s="33" t="str">
        <f t="shared" si="16"/>
        <v>月</v>
      </c>
      <c r="Q43" s="33" t="str">
        <f t="shared" si="16"/>
        <v>火</v>
      </c>
      <c r="R43" s="33" t="str">
        <f t="shared" si="16"/>
        <v>水</v>
      </c>
      <c r="S43" s="33" t="str">
        <f t="shared" si="16"/>
        <v>木</v>
      </c>
      <c r="T43" s="33" t="str">
        <f t="shared" si="16"/>
        <v>金</v>
      </c>
      <c r="U43" s="33" t="str">
        <f t="shared" si="16"/>
        <v>土</v>
      </c>
      <c r="V43" s="33" t="str">
        <f t="shared" si="16"/>
        <v>日</v>
      </c>
      <c r="W43" s="33" t="str">
        <f t="shared" si="16"/>
        <v>月</v>
      </c>
      <c r="X43" s="33" t="str">
        <f t="shared" si="16"/>
        <v>火</v>
      </c>
      <c r="Y43" s="33" t="str">
        <f t="shared" si="16"/>
        <v>水</v>
      </c>
      <c r="Z43" s="33" t="str">
        <f t="shared" si="16"/>
        <v>木</v>
      </c>
      <c r="AA43" s="33" t="str">
        <f t="shared" si="16"/>
        <v>金</v>
      </c>
      <c r="AB43" s="33" t="str">
        <f t="shared" si="16"/>
        <v>土</v>
      </c>
      <c r="AC43" s="33" t="str">
        <f t="shared" si="16"/>
        <v>日</v>
      </c>
      <c r="AD43" s="33" t="str">
        <f t="shared" si="16"/>
        <v>月</v>
      </c>
      <c r="AE43" s="33" t="str">
        <f t="shared" si="16"/>
        <v>火</v>
      </c>
      <c r="AF43" s="33" t="str">
        <f t="shared" si="16"/>
        <v>水</v>
      </c>
      <c r="AG43" s="33" t="str">
        <f t="shared" si="16"/>
        <v>木</v>
      </c>
      <c r="AH43" s="31" t="s">
        <v>20</v>
      </c>
      <c r="AI43" s="32">
        <f>+COUNTIF(C44:AG44,"夏休")+COUNTIF(C44:AG44,"冬休")+COUNTIF(C44:AG44,"中止")</f>
        <v>0</v>
      </c>
      <c r="AL43" s="57"/>
    </row>
    <row r="44" spans="2:38" s="34" customFormat="1" ht="13.5" customHeight="1" x14ac:dyDescent="0.2">
      <c r="B44" s="84" t="s">
        <v>20</v>
      </c>
      <c r="C44" s="85"/>
      <c r="D44" s="86"/>
      <c r="E44" s="86"/>
      <c r="F44" s="86"/>
      <c r="G44" s="86"/>
      <c r="H44" s="86"/>
      <c r="I44" s="86"/>
      <c r="J44" s="86"/>
      <c r="K44" s="86"/>
      <c r="L44" s="86"/>
      <c r="M44" s="86"/>
      <c r="N44" s="86"/>
      <c r="O44" s="86"/>
      <c r="P44" s="86"/>
      <c r="Q44" s="86"/>
      <c r="R44" s="86"/>
      <c r="S44" s="86"/>
      <c r="T44" s="86"/>
      <c r="U44" s="86"/>
      <c r="V44" s="86"/>
      <c r="W44" s="86"/>
      <c r="X44" s="86"/>
      <c r="Y44" s="86"/>
      <c r="Z44" s="86"/>
      <c r="AA44" s="86"/>
      <c r="AB44" s="86"/>
      <c r="AC44" s="86"/>
      <c r="AD44" s="86"/>
      <c r="AE44" s="86"/>
      <c r="AF44" s="86"/>
      <c r="AG44" s="87"/>
      <c r="AH44" s="35" t="s">
        <v>1</v>
      </c>
      <c r="AI44" s="36">
        <f>COUNT(C42:AG42)-AI43</f>
        <v>31</v>
      </c>
      <c r="AL44" s="57"/>
    </row>
    <row r="45" spans="2:38" s="34" customFormat="1" ht="13.5" customHeight="1" x14ac:dyDescent="0.2">
      <c r="B45" s="84"/>
      <c r="C45" s="85"/>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7"/>
      <c r="AH45" s="35" t="s">
        <v>21</v>
      </c>
      <c r="AI45" s="36">
        <f>+COUNTIF(C46:AG47,"休")</f>
        <v>8</v>
      </c>
      <c r="AJ45" s="37" t="str">
        <f>IF(AI46&gt;0.285,"",IF(AI45&lt;AI42,"←計画日数が足りません",""))</f>
        <v/>
      </c>
      <c r="AL45" s="57"/>
    </row>
    <row r="46" spans="2:38" s="34" customFormat="1" ht="13.5" customHeight="1" x14ac:dyDescent="0.2">
      <c r="B46" s="88" t="s">
        <v>7</v>
      </c>
      <c r="C46" s="89"/>
      <c r="D46" s="90"/>
      <c r="E46" s="90"/>
      <c r="F46" s="90"/>
      <c r="G46" s="90" t="s">
        <v>32</v>
      </c>
      <c r="H46" s="90" t="s">
        <v>32</v>
      </c>
      <c r="I46" s="90"/>
      <c r="J46" s="98"/>
      <c r="K46" s="90"/>
      <c r="L46" s="90"/>
      <c r="M46" s="90"/>
      <c r="N46" s="90" t="s">
        <v>32</v>
      </c>
      <c r="O46" s="90" t="s">
        <v>32</v>
      </c>
      <c r="P46" s="90"/>
      <c r="Q46" s="98"/>
      <c r="R46" s="90"/>
      <c r="S46" s="90"/>
      <c r="T46" s="90"/>
      <c r="U46" s="90" t="s">
        <v>32</v>
      </c>
      <c r="V46" s="90" t="s">
        <v>32</v>
      </c>
      <c r="W46" s="90"/>
      <c r="X46" s="98"/>
      <c r="Y46" s="90"/>
      <c r="Z46" s="90"/>
      <c r="AA46" s="90"/>
      <c r="AB46" s="90" t="s">
        <v>32</v>
      </c>
      <c r="AC46" s="90" t="s">
        <v>32</v>
      </c>
      <c r="AD46" s="90"/>
      <c r="AE46" s="98"/>
      <c r="AF46" s="90"/>
      <c r="AG46" s="91"/>
      <c r="AH46" s="35" t="s">
        <v>22</v>
      </c>
      <c r="AI46" s="38">
        <f>+AI45/AI44</f>
        <v>0.25806451612903225</v>
      </c>
      <c r="AL46" s="57"/>
    </row>
    <row r="47" spans="2:38" s="34" customFormat="1" x14ac:dyDescent="0.2">
      <c r="B47" s="88"/>
      <c r="C47" s="89"/>
      <c r="D47" s="90"/>
      <c r="E47" s="90"/>
      <c r="F47" s="90"/>
      <c r="G47" s="90"/>
      <c r="H47" s="90"/>
      <c r="I47" s="90"/>
      <c r="J47" s="98"/>
      <c r="K47" s="90"/>
      <c r="L47" s="90"/>
      <c r="M47" s="90"/>
      <c r="N47" s="90"/>
      <c r="O47" s="90"/>
      <c r="P47" s="90"/>
      <c r="Q47" s="98"/>
      <c r="R47" s="90"/>
      <c r="S47" s="90"/>
      <c r="T47" s="90"/>
      <c r="U47" s="90"/>
      <c r="V47" s="90"/>
      <c r="W47" s="90"/>
      <c r="X47" s="98"/>
      <c r="Y47" s="90"/>
      <c r="Z47" s="90"/>
      <c r="AA47" s="90"/>
      <c r="AB47" s="90"/>
      <c r="AC47" s="90"/>
      <c r="AD47" s="90"/>
      <c r="AE47" s="98"/>
      <c r="AF47" s="90"/>
      <c r="AG47" s="91"/>
      <c r="AH47" s="35" t="s">
        <v>2</v>
      </c>
      <c r="AI47" s="36">
        <f>+COUNTA(C48:AG49)</f>
        <v>8</v>
      </c>
      <c r="AL47" s="57"/>
    </row>
    <row r="48" spans="2:38" s="34" customFormat="1" x14ac:dyDescent="0.2">
      <c r="B48" s="92" t="s">
        <v>11</v>
      </c>
      <c r="C48" s="93"/>
      <c r="D48" s="94"/>
      <c r="E48" s="94"/>
      <c r="F48" s="94"/>
      <c r="G48" s="94" t="s">
        <v>32</v>
      </c>
      <c r="H48" s="94" t="s">
        <v>32</v>
      </c>
      <c r="I48" s="94"/>
      <c r="J48" s="100"/>
      <c r="K48" s="94"/>
      <c r="L48" s="94"/>
      <c r="M48" s="94"/>
      <c r="N48" s="94" t="s">
        <v>32</v>
      </c>
      <c r="O48" s="94" t="s">
        <v>32</v>
      </c>
      <c r="P48" s="94"/>
      <c r="Q48" s="100"/>
      <c r="R48" s="94"/>
      <c r="S48" s="94"/>
      <c r="T48" s="94" t="s">
        <v>33</v>
      </c>
      <c r="U48" s="94" t="s">
        <v>32</v>
      </c>
      <c r="V48" s="94"/>
      <c r="W48" s="94"/>
      <c r="X48" s="100"/>
      <c r="Y48" s="94"/>
      <c r="Z48" s="94"/>
      <c r="AA48" s="94"/>
      <c r="AB48" s="94" t="s">
        <v>32</v>
      </c>
      <c r="AC48" s="94" t="s">
        <v>32</v>
      </c>
      <c r="AD48" s="94"/>
      <c r="AE48" s="100"/>
      <c r="AF48" s="94"/>
      <c r="AG48" s="95"/>
      <c r="AH48" s="39" t="s">
        <v>23</v>
      </c>
      <c r="AI48" s="40">
        <f>+AI47/AI44</f>
        <v>0.25806451612903225</v>
      </c>
      <c r="AL48" s="22">
        <f>+COUNTIF(C46:AG47,"休")</f>
        <v>8</v>
      </c>
    </row>
    <row r="49" spans="2:38" s="34" customFormat="1" x14ac:dyDescent="0.2">
      <c r="B49" s="92"/>
      <c r="C49" s="93"/>
      <c r="D49" s="94"/>
      <c r="E49" s="94"/>
      <c r="F49" s="94"/>
      <c r="G49" s="94"/>
      <c r="H49" s="94"/>
      <c r="I49" s="94"/>
      <c r="J49" s="94"/>
      <c r="K49" s="94"/>
      <c r="L49" s="94"/>
      <c r="M49" s="94"/>
      <c r="N49" s="94"/>
      <c r="O49" s="94"/>
      <c r="P49" s="94"/>
      <c r="Q49" s="94"/>
      <c r="R49" s="94"/>
      <c r="S49" s="94"/>
      <c r="T49" s="94"/>
      <c r="U49" s="94"/>
      <c r="V49" s="94"/>
      <c r="W49" s="94"/>
      <c r="X49" s="94"/>
      <c r="Y49" s="94"/>
      <c r="Z49" s="94"/>
      <c r="AA49" s="94"/>
      <c r="AB49" s="94"/>
      <c r="AC49" s="94"/>
      <c r="AD49" s="94"/>
      <c r="AE49" s="94"/>
      <c r="AF49" s="94"/>
      <c r="AG49" s="95"/>
      <c r="AH49" s="41" t="s">
        <v>24</v>
      </c>
      <c r="AI49" s="42" t="str">
        <f>IF(7&gt;AI44,"対象外",IF(AI47&gt;=AI42,"OK","NG"))</f>
        <v>OK</v>
      </c>
      <c r="AJ49" s="37" t="str">
        <f>IF(AI49="対象外","←７日間に満たない期間は達成判定の対象外",IF(AI49="NG","←月単位未達成","←月単位達成"))</f>
        <v>←月単位達成</v>
      </c>
      <c r="AL49" s="43" t="str">
        <f>IF(7&gt;AI44,"対象外",IF(AL48&gt;=AI42,"OK","NG"))</f>
        <v>OK</v>
      </c>
    </row>
    <row r="50" spans="2:38" hidden="1" x14ac:dyDescent="0.2">
      <c r="B50" s="44" t="s">
        <v>25</v>
      </c>
      <c r="C50" s="45">
        <f t="shared" ref="C50:AG50" si="17">IF(AND(DAY(C42)&gt;=22,DAY(C42)&lt;=28,C43="土"),1,0)</f>
        <v>0</v>
      </c>
      <c r="D50" s="45">
        <f t="shared" si="17"/>
        <v>0</v>
      </c>
      <c r="E50" s="45">
        <f t="shared" si="17"/>
        <v>0</v>
      </c>
      <c r="F50" s="45">
        <f t="shared" si="17"/>
        <v>0</v>
      </c>
      <c r="G50" s="45">
        <f t="shared" si="17"/>
        <v>0</v>
      </c>
      <c r="H50" s="45">
        <f t="shared" si="17"/>
        <v>0</v>
      </c>
      <c r="I50" s="45">
        <f t="shared" si="17"/>
        <v>0</v>
      </c>
      <c r="J50" s="45">
        <f t="shared" si="17"/>
        <v>0</v>
      </c>
      <c r="K50" s="45">
        <f t="shared" si="17"/>
        <v>0</v>
      </c>
      <c r="L50" s="45">
        <f t="shared" si="17"/>
        <v>0</v>
      </c>
      <c r="M50" s="45">
        <f t="shared" si="17"/>
        <v>0</v>
      </c>
      <c r="N50" s="45">
        <f t="shared" si="17"/>
        <v>0</v>
      </c>
      <c r="O50" s="45">
        <f t="shared" si="17"/>
        <v>0</v>
      </c>
      <c r="P50" s="45">
        <f t="shared" si="17"/>
        <v>0</v>
      </c>
      <c r="Q50" s="45">
        <f t="shared" si="17"/>
        <v>0</v>
      </c>
      <c r="R50" s="45">
        <f t="shared" si="17"/>
        <v>0</v>
      </c>
      <c r="S50" s="45">
        <f t="shared" si="17"/>
        <v>0</v>
      </c>
      <c r="T50" s="45">
        <f t="shared" si="17"/>
        <v>0</v>
      </c>
      <c r="U50" s="45">
        <f t="shared" si="17"/>
        <v>0</v>
      </c>
      <c r="V50" s="45">
        <f t="shared" si="17"/>
        <v>0</v>
      </c>
      <c r="W50" s="45">
        <f t="shared" si="17"/>
        <v>0</v>
      </c>
      <c r="X50" s="45">
        <f t="shared" si="17"/>
        <v>0</v>
      </c>
      <c r="Y50" s="45">
        <f t="shared" si="17"/>
        <v>0</v>
      </c>
      <c r="Z50" s="45">
        <f t="shared" si="17"/>
        <v>0</v>
      </c>
      <c r="AA50" s="45">
        <f t="shared" si="17"/>
        <v>0</v>
      </c>
      <c r="AB50" s="45">
        <f t="shared" si="17"/>
        <v>1</v>
      </c>
      <c r="AC50" s="45">
        <f t="shared" si="17"/>
        <v>0</v>
      </c>
      <c r="AD50" s="45">
        <f t="shared" si="17"/>
        <v>0</v>
      </c>
      <c r="AE50" s="45">
        <f t="shared" si="17"/>
        <v>0</v>
      </c>
      <c r="AF50" s="45">
        <f t="shared" si="17"/>
        <v>0</v>
      </c>
      <c r="AG50" s="45">
        <f t="shared" si="17"/>
        <v>0</v>
      </c>
      <c r="AH50" s="46" t="s">
        <v>26</v>
      </c>
      <c r="AI50" s="47">
        <f>_xlfn.AGGREGATE(9,6,C50:AG50)</f>
        <v>1</v>
      </c>
      <c r="AJ50" s="37"/>
    </row>
    <row r="51" spans="2:38" hidden="1" x14ac:dyDescent="0.2">
      <c r="B51" s="44" t="s">
        <v>27</v>
      </c>
      <c r="C51" s="48">
        <f t="shared" ref="C51:AG51" si="18">IF(AND(DAY(C42)&gt;=22,DAY(C42)&lt;=28,C43="土",OR(C48="休",C48="雨")),1,0)</f>
        <v>0</v>
      </c>
      <c r="D51" s="48">
        <f t="shared" si="18"/>
        <v>0</v>
      </c>
      <c r="E51" s="48">
        <f t="shared" si="18"/>
        <v>0</v>
      </c>
      <c r="F51" s="48">
        <f t="shared" si="18"/>
        <v>0</v>
      </c>
      <c r="G51" s="48">
        <f t="shared" si="18"/>
        <v>0</v>
      </c>
      <c r="H51" s="48">
        <f t="shared" si="18"/>
        <v>0</v>
      </c>
      <c r="I51" s="48">
        <f t="shared" si="18"/>
        <v>0</v>
      </c>
      <c r="J51" s="48">
        <f t="shared" si="18"/>
        <v>0</v>
      </c>
      <c r="K51" s="48">
        <f t="shared" si="18"/>
        <v>0</v>
      </c>
      <c r="L51" s="48">
        <f t="shared" si="18"/>
        <v>0</v>
      </c>
      <c r="M51" s="48">
        <f t="shared" si="18"/>
        <v>0</v>
      </c>
      <c r="N51" s="48">
        <f t="shared" si="18"/>
        <v>0</v>
      </c>
      <c r="O51" s="48">
        <f t="shared" si="18"/>
        <v>0</v>
      </c>
      <c r="P51" s="48">
        <f t="shared" si="18"/>
        <v>0</v>
      </c>
      <c r="Q51" s="48">
        <f t="shared" si="18"/>
        <v>0</v>
      </c>
      <c r="R51" s="48">
        <f t="shared" si="18"/>
        <v>0</v>
      </c>
      <c r="S51" s="48">
        <f t="shared" si="18"/>
        <v>0</v>
      </c>
      <c r="T51" s="48">
        <f t="shared" si="18"/>
        <v>0</v>
      </c>
      <c r="U51" s="48">
        <f t="shared" si="18"/>
        <v>0</v>
      </c>
      <c r="V51" s="48">
        <f t="shared" si="18"/>
        <v>0</v>
      </c>
      <c r="W51" s="48">
        <f t="shared" si="18"/>
        <v>0</v>
      </c>
      <c r="X51" s="48">
        <f t="shared" si="18"/>
        <v>0</v>
      </c>
      <c r="Y51" s="48">
        <f t="shared" si="18"/>
        <v>0</v>
      </c>
      <c r="Z51" s="48">
        <f t="shared" si="18"/>
        <v>0</v>
      </c>
      <c r="AA51" s="48">
        <f t="shared" si="18"/>
        <v>0</v>
      </c>
      <c r="AB51" s="48">
        <f t="shared" si="18"/>
        <v>1</v>
      </c>
      <c r="AC51" s="48">
        <f t="shared" si="18"/>
        <v>0</v>
      </c>
      <c r="AD51" s="48">
        <f t="shared" si="18"/>
        <v>0</v>
      </c>
      <c r="AE51" s="48">
        <f t="shared" si="18"/>
        <v>0</v>
      </c>
      <c r="AF51" s="48">
        <f t="shared" si="18"/>
        <v>0</v>
      </c>
      <c r="AG51" s="48">
        <f t="shared" si="18"/>
        <v>0</v>
      </c>
      <c r="AH51" s="49" t="s">
        <v>28</v>
      </c>
      <c r="AI51" s="47">
        <f>_xlfn.AGGREGATE(9,6,C51:AG51)</f>
        <v>1</v>
      </c>
      <c r="AJ51" s="37"/>
    </row>
    <row r="52" spans="2:38" hidden="1" x14ac:dyDescent="0.2">
      <c r="B52" s="44" t="s">
        <v>29</v>
      </c>
      <c r="C52" s="45">
        <f t="shared" ref="C52:AG52" si="19">IF(AND(DAY(C42)&gt;=8,DAY(C42)&lt;=14,C43="土"),1,0)</f>
        <v>0</v>
      </c>
      <c r="D52" s="45">
        <f t="shared" si="19"/>
        <v>0</v>
      </c>
      <c r="E52" s="45">
        <f t="shared" si="19"/>
        <v>0</v>
      </c>
      <c r="F52" s="45">
        <f t="shared" si="19"/>
        <v>0</v>
      </c>
      <c r="G52" s="45">
        <f t="shared" si="19"/>
        <v>0</v>
      </c>
      <c r="H52" s="45">
        <f t="shared" si="19"/>
        <v>0</v>
      </c>
      <c r="I52" s="45">
        <f t="shared" si="19"/>
        <v>0</v>
      </c>
      <c r="J52" s="45">
        <f t="shared" si="19"/>
        <v>0</v>
      </c>
      <c r="K52" s="45">
        <f t="shared" si="19"/>
        <v>0</v>
      </c>
      <c r="L52" s="45">
        <f t="shared" si="19"/>
        <v>0</v>
      </c>
      <c r="M52" s="45">
        <f t="shared" si="19"/>
        <v>0</v>
      </c>
      <c r="N52" s="45">
        <f t="shared" si="19"/>
        <v>1</v>
      </c>
      <c r="O52" s="45">
        <f t="shared" si="19"/>
        <v>0</v>
      </c>
      <c r="P52" s="45">
        <f t="shared" si="19"/>
        <v>0</v>
      </c>
      <c r="Q52" s="45">
        <f t="shared" si="19"/>
        <v>0</v>
      </c>
      <c r="R52" s="45">
        <f t="shared" si="19"/>
        <v>0</v>
      </c>
      <c r="S52" s="45">
        <f t="shared" si="19"/>
        <v>0</v>
      </c>
      <c r="T52" s="45">
        <f t="shared" si="19"/>
        <v>0</v>
      </c>
      <c r="U52" s="45">
        <f t="shared" si="19"/>
        <v>0</v>
      </c>
      <c r="V52" s="45">
        <f t="shared" si="19"/>
        <v>0</v>
      </c>
      <c r="W52" s="45">
        <f t="shared" si="19"/>
        <v>0</v>
      </c>
      <c r="X52" s="45">
        <f t="shared" si="19"/>
        <v>0</v>
      </c>
      <c r="Y52" s="45">
        <f t="shared" si="19"/>
        <v>0</v>
      </c>
      <c r="Z52" s="45">
        <f t="shared" si="19"/>
        <v>0</v>
      </c>
      <c r="AA52" s="45">
        <f t="shared" si="19"/>
        <v>0</v>
      </c>
      <c r="AB52" s="45">
        <f t="shared" si="19"/>
        <v>0</v>
      </c>
      <c r="AC52" s="45">
        <f t="shared" si="19"/>
        <v>0</v>
      </c>
      <c r="AD52" s="45">
        <f t="shared" si="19"/>
        <v>0</v>
      </c>
      <c r="AE52" s="45">
        <f t="shared" si="19"/>
        <v>0</v>
      </c>
      <c r="AF52" s="45">
        <f t="shared" si="19"/>
        <v>0</v>
      </c>
      <c r="AG52" s="45">
        <f t="shared" si="19"/>
        <v>0</v>
      </c>
      <c r="AH52" s="46" t="s">
        <v>26</v>
      </c>
      <c r="AI52" s="47">
        <f>_xlfn.AGGREGATE(9,6,C52:AG52)</f>
        <v>1</v>
      </c>
      <c r="AJ52" s="37"/>
    </row>
    <row r="53" spans="2:38" hidden="1" x14ac:dyDescent="0.2">
      <c r="B53" s="44" t="s">
        <v>30</v>
      </c>
      <c r="C53" s="48">
        <f t="shared" ref="C53:AG53" si="20">IF(AND(DAY(C42)&gt;=8,DAY(C42)&lt;=14,C43="土",OR(C48="休",C48="雨")),1,0)</f>
        <v>0</v>
      </c>
      <c r="D53" s="48">
        <f t="shared" si="20"/>
        <v>0</v>
      </c>
      <c r="E53" s="48">
        <f t="shared" si="20"/>
        <v>0</v>
      </c>
      <c r="F53" s="48">
        <f t="shared" si="20"/>
        <v>0</v>
      </c>
      <c r="G53" s="48">
        <f t="shared" si="20"/>
        <v>0</v>
      </c>
      <c r="H53" s="48">
        <f t="shared" si="20"/>
        <v>0</v>
      </c>
      <c r="I53" s="48">
        <f t="shared" si="20"/>
        <v>0</v>
      </c>
      <c r="J53" s="48">
        <f t="shared" si="20"/>
        <v>0</v>
      </c>
      <c r="K53" s="48">
        <f t="shared" si="20"/>
        <v>0</v>
      </c>
      <c r="L53" s="48">
        <f t="shared" si="20"/>
        <v>0</v>
      </c>
      <c r="M53" s="48">
        <f t="shared" si="20"/>
        <v>0</v>
      </c>
      <c r="N53" s="48">
        <f t="shared" si="20"/>
        <v>1</v>
      </c>
      <c r="O53" s="48">
        <f t="shared" si="20"/>
        <v>0</v>
      </c>
      <c r="P53" s="48">
        <f t="shared" si="20"/>
        <v>0</v>
      </c>
      <c r="Q53" s="48">
        <f t="shared" si="20"/>
        <v>0</v>
      </c>
      <c r="R53" s="48">
        <f t="shared" si="20"/>
        <v>0</v>
      </c>
      <c r="S53" s="48">
        <f t="shared" si="20"/>
        <v>0</v>
      </c>
      <c r="T53" s="48">
        <f t="shared" si="20"/>
        <v>0</v>
      </c>
      <c r="U53" s="48">
        <f t="shared" si="20"/>
        <v>0</v>
      </c>
      <c r="V53" s="48">
        <f t="shared" si="20"/>
        <v>0</v>
      </c>
      <c r="W53" s="48">
        <f t="shared" si="20"/>
        <v>0</v>
      </c>
      <c r="X53" s="48">
        <f t="shared" si="20"/>
        <v>0</v>
      </c>
      <c r="Y53" s="48">
        <f t="shared" si="20"/>
        <v>0</v>
      </c>
      <c r="Z53" s="48">
        <f t="shared" si="20"/>
        <v>0</v>
      </c>
      <c r="AA53" s="48">
        <f t="shared" si="20"/>
        <v>0</v>
      </c>
      <c r="AB53" s="48">
        <f t="shared" si="20"/>
        <v>0</v>
      </c>
      <c r="AC53" s="48">
        <f t="shared" si="20"/>
        <v>0</v>
      </c>
      <c r="AD53" s="48">
        <f t="shared" si="20"/>
        <v>0</v>
      </c>
      <c r="AE53" s="48">
        <f t="shared" si="20"/>
        <v>0</v>
      </c>
      <c r="AF53" s="48">
        <f t="shared" si="20"/>
        <v>0</v>
      </c>
      <c r="AG53" s="48">
        <f t="shared" si="20"/>
        <v>0</v>
      </c>
      <c r="AH53" s="49" t="s">
        <v>28</v>
      </c>
      <c r="AI53" s="47">
        <f>_xlfn.AGGREGATE(9,6,C53:AG53)</f>
        <v>1</v>
      </c>
      <c r="AJ53" s="37"/>
    </row>
    <row r="54" spans="2:38" s="34" customFormat="1" x14ac:dyDescent="0.2">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c r="AC54" s="58"/>
      <c r="AD54" s="58"/>
      <c r="AE54" s="58"/>
      <c r="AF54" s="58"/>
      <c r="AG54" s="58"/>
      <c r="AI54" s="58"/>
      <c r="AL54" s="57"/>
    </row>
    <row r="55" spans="2:38" hidden="1" x14ac:dyDescent="0.2">
      <c r="C55" s="2">
        <f>YEAR(C58)</f>
        <v>2025</v>
      </c>
      <c r="D55" s="2">
        <f>MONTH(C58)</f>
        <v>8</v>
      </c>
    </row>
    <row r="56" spans="2:38" x14ac:dyDescent="0.2">
      <c r="B56" s="7" t="s">
        <v>16</v>
      </c>
      <c r="C56" s="96">
        <f>C58</f>
        <v>45870</v>
      </c>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96"/>
      <c r="AG56" s="96"/>
      <c r="AH56" s="96"/>
      <c r="AI56" s="96"/>
    </row>
    <row r="57" spans="2:38" hidden="1" x14ac:dyDescent="0.2">
      <c r="B57" s="51"/>
      <c r="C57" s="30">
        <f>DATE($C55,$D55,1)</f>
        <v>45870</v>
      </c>
      <c r="D57" s="30">
        <f t="shared" ref="D57:AG57" si="21">C57+1</f>
        <v>45871</v>
      </c>
      <c r="E57" s="30">
        <f t="shared" si="21"/>
        <v>45872</v>
      </c>
      <c r="F57" s="30">
        <f t="shared" si="21"/>
        <v>45873</v>
      </c>
      <c r="G57" s="30">
        <f t="shared" si="21"/>
        <v>45874</v>
      </c>
      <c r="H57" s="30">
        <f t="shared" si="21"/>
        <v>45875</v>
      </c>
      <c r="I57" s="30">
        <f t="shared" si="21"/>
        <v>45876</v>
      </c>
      <c r="J57" s="30">
        <f t="shared" si="21"/>
        <v>45877</v>
      </c>
      <c r="K57" s="30">
        <f t="shared" si="21"/>
        <v>45878</v>
      </c>
      <c r="L57" s="30">
        <f t="shared" si="21"/>
        <v>45879</v>
      </c>
      <c r="M57" s="30">
        <f t="shared" si="21"/>
        <v>45880</v>
      </c>
      <c r="N57" s="30">
        <f t="shared" si="21"/>
        <v>45881</v>
      </c>
      <c r="O57" s="30">
        <f t="shared" si="21"/>
        <v>45882</v>
      </c>
      <c r="P57" s="30">
        <f t="shared" si="21"/>
        <v>45883</v>
      </c>
      <c r="Q57" s="30">
        <f t="shared" si="21"/>
        <v>45884</v>
      </c>
      <c r="R57" s="30">
        <f t="shared" si="21"/>
        <v>45885</v>
      </c>
      <c r="S57" s="30">
        <f t="shared" si="21"/>
        <v>45886</v>
      </c>
      <c r="T57" s="30">
        <f t="shared" si="21"/>
        <v>45887</v>
      </c>
      <c r="U57" s="30">
        <f t="shared" si="21"/>
        <v>45888</v>
      </c>
      <c r="V57" s="30">
        <f t="shared" si="21"/>
        <v>45889</v>
      </c>
      <c r="W57" s="30">
        <f t="shared" si="21"/>
        <v>45890</v>
      </c>
      <c r="X57" s="30">
        <f t="shared" si="21"/>
        <v>45891</v>
      </c>
      <c r="Y57" s="30">
        <f t="shared" si="21"/>
        <v>45892</v>
      </c>
      <c r="Z57" s="30">
        <f t="shared" si="21"/>
        <v>45893</v>
      </c>
      <c r="AA57" s="30">
        <f t="shared" si="21"/>
        <v>45894</v>
      </c>
      <c r="AB57" s="30">
        <f t="shared" si="21"/>
        <v>45895</v>
      </c>
      <c r="AC57" s="30">
        <f t="shared" si="21"/>
        <v>45896</v>
      </c>
      <c r="AD57" s="30">
        <f t="shared" si="21"/>
        <v>45897</v>
      </c>
      <c r="AE57" s="30">
        <f t="shared" si="21"/>
        <v>45898</v>
      </c>
      <c r="AF57" s="30">
        <f t="shared" si="21"/>
        <v>45899</v>
      </c>
      <c r="AG57" s="30">
        <f t="shared" si="21"/>
        <v>45900</v>
      </c>
      <c r="AH57" s="52"/>
      <c r="AI57" s="53"/>
    </row>
    <row r="58" spans="2:38" x14ac:dyDescent="0.2">
      <c r="B58" s="54" t="s">
        <v>17</v>
      </c>
      <c r="C58" s="55">
        <f>IF(EDATE(C41,1)&gt;$G$5,"",EDATE(C41,1))</f>
        <v>45870</v>
      </c>
      <c r="D58" s="30">
        <f t="shared" ref="D58:AG58" si="22">IF(D57&gt;$G$5,"",IF(C58=EOMONTH(DATE($C55,$D55,1),0),"",IF(C58="","",C58+1)))</f>
        <v>45871</v>
      </c>
      <c r="E58" s="30">
        <f t="shared" si="22"/>
        <v>45872</v>
      </c>
      <c r="F58" s="30">
        <f t="shared" si="22"/>
        <v>45873</v>
      </c>
      <c r="G58" s="30">
        <f t="shared" si="22"/>
        <v>45874</v>
      </c>
      <c r="H58" s="30">
        <f t="shared" si="22"/>
        <v>45875</v>
      </c>
      <c r="I58" s="30">
        <f t="shared" si="22"/>
        <v>45876</v>
      </c>
      <c r="J58" s="30">
        <f t="shared" si="22"/>
        <v>45877</v>
      </c>
      <c r="K58" s="30">
        <f t="shared" si="22"/>
        <v>45878</v>
      </c>
      <c r="L58" s="30">
        <f t="shared" si="22"/>
        <v>45879</v>
      </c>
      <c r="M58" s="30">
        <f t="shared" si="22"/>
        <v>45880</v>
      </c>
      <c r="N58" s="30">
        <f t="shared" si="22"/>
        <v>45881</v>
      </c>
      <c r="O58" s="30">
        <f t="shared" si="22"/>
        <v>45882</v>
      </c>
      <c r="P58" s="30">
        <f t="shared" si="22"/>
        <v>45883</v>
      </c>
      <c r="Q58" s="30">
        <f t="shared" si="22"/>
        <v>45884</v>
      </c>
      <c r="R58" s="30">
        <f t="shared" si="22"/>
        <v>45885</v>
      </c>
      <c r="S58" s="30">
        <f t="shared" si="22"/>
        <v>45886</v>
      </c>
      <c r="T58" s="30">
        <f t="shared" si="22"/>
        <v>45887</v>
      </c>
      <c r="U58" s="30">
        <f t="shared" si="22"/>
        <v>45888</v>
      </c>
      <c r="V58" s="30">
        <f t="shared" si="22"/>
        <v>45889</v>
      </c>
      <c r="W58" s="30">
        <f t="shared" si="22"/>
        <v>45890</v>
      </c>
      <c r="X58" s="30">
        <f t="shared" si="22"/>
        <v>45891</v>
      </c>
      <c r="Y58" s="30">
        <f t="shared" si="22"/>
        <v>45892</v>
      </c>
      <c r="Z58" s="30">
        <f t="shared" si="22"/>
        <v>45893</v>
      </c>
      <c r="AA58" s="30">
        <f t="shared" si="22"/>
        <v>45894</v>
      </c>
      <c r="AB58" s="30">
        <f t="shared" si="22"/>
        <v>45895</v>
      </c>
      <c r="AC58" s="30">
        <f t="shared" si="22"/>
        <v>45896</v>
      </c>
      <c r="AD58" s="30">
        <f t="shared" si="22"/>
        <v>45897</v>
      </c>
      <c r="AE58" s="30">
        <f t="shared" si="22"/>
        <v>45898</v>
      </c>
      <c r="AF58" s="30">
        <f t="shared" si="22"/>
        <v>45899</v>
      </c>
      <c r="AG58" s="30">
        <f t="shared" si="22"/>
        <v>45900</v>
      </c>
      <c r="AH58" s="31" t="s">
        <v>18</v>
      </c>
      <c r="AI58" s="32">
        <f>+COUNTIFS(C59:AG59,"土",C60:AG60,"")+COUNTIFS(C59:AG59,"日",C60:AG60,"")</f>
        <v>10</v>
      </c>
    </row>
    <row r="59" spans="2:38" s="34" customFormat="1" x14ac:dyDescent="0.2">
      <c r="B59" s="56" t="s">
        <v>19</v>
      </c>
      <c r="C59" s="33" t="str">
        <f t="shared" ref="C59:AG59" si="23">IFERROR(TEXT(WEEKDAY(+C58),"aaa"),"")</f>
        <v>金</v>
      </c>
      <c r="D59" s="33" t="str">
        <f t="shared" si="23"/>
        <v>土</v>
      </c>
      <c r="E59" s="33" t="str">
        <f t="shared" si="23"/>
        <v>日</v>
      </c>
      <c r="F59" s="33" t="str">
        <f t="shared" si="23"/>
        <v>月</v>
      </c>
      <c r="G59" s="33" t="str">
        <f t="shared" si="23"/>
        <v>火</v>
      </c>
      <c r="H59" s="33" t="str">
        <f t="shared" si="23"/>
        <v>水</v>
      </c>
      <c r="I59" s="33" t="str">
        <f t="shared" si="23"/>
        <v>木</v>
      </c>
      <c r="J59" s="33" t="str">
        <f t="shared" si="23"/>
        <v>金</v>
      </c>
      <c r="K59" s="33" t="str">
        <f t="shared" si="23"/>
        <v>土</v>
      </c>
      <c r="L59" s="33" t="str">
        <f t="shared" si="23"/>
        <v>日</v>
      </c>
      <c r="M59" s="33" t="str">
        <f t="shared" si="23"/>
        <v>月</v>
      </c>
      <c r="N59" s="33" t="str">
        <f t="shared" si="23"/>
        <v>火</v>
      </c>
      <c r="O59" s="33" t="str">
        <f t="shared" si="23"/>
        <v>水</v>
      </c>
      <c r="P59" s="33" t="str">
        <f t="shared" si="23"/>
        <v>木</v>
      </c>
      <c r="Q59" s="33" t="str">
        <f t="shared" si="23"/>
        <v>金</v>
      </c>
      <c r="R59" s="33" t="str">
        <f t="shared" si="23"/>
        <v>土</v>
      </c>
      <c r="S59" s="33" t="str">
        <f t="shared" si="23"/>
        <v>日</v>
      </c>
      <c r="T59" s="33" t="str">
        <f t="shared" si="23"/>
        <v>月</v>
      </c>
      <c r="U59" s="33" t="str">
        <f t="shared" si="23"/>
        <v>火</v>
      </c>
      <c r="V59" s="33" t="str">
        <f t="shared" si="23"/>
        <v>水</v>
      </c>
      <c r="W59" s="33" t="str">
        <f t="shared" si="23"/>
        <v>木</v>
      </c>
      <c r="X59" s="33" t="str">
        <f t="shared" si="23"/>
        <v>金</v>
      </c>
      <c r="Y59" s="33" t="str">
        <f t="shared" si="23"/>
        <v>土</v>
      </c>
      <c r="Z59" s="33" t="str">
        <f t="shared" si="23"/>
        <v>日</v>
      </c>
      <c r="AA59" s="33" t="str">
        <f t="shared" si="23"/>
        <v>月</v>
      </c>
      <c r="AB59" s="33" t="str">
        <f t="shared" si="23"/>
        <v>火</v>
      </c>
      <c r="AC59" s="33" t="str">
        <f t="shared" si="23"/>
        <v>水</v>
      </c>
      <c r="AD59" s="33" t="str">
        <f t="shared" si="23"/>
        <v>木</v>
      </c>
      <c r="AE59" s="33" t="str">
        <f t="shared" si="23"/>
        <v>金</v>
      </c>
      <c r="AF59" s="33" t="str">
        <f t="shared" si="23"/>
        <v>土</v>
      </c>
      <c r="AG59" s="33" t="str">
        <f t="shared" si="23"/>
        <v>日</v>
      </c>
      <c r="AH59" s="31" t="s">
        <v>20</v>
      </c>
      <c r="AI59" s="32">
        <f>+COUNTIF(C60:AG60,"夏休")+COUNTIF(C60:AG60,"冬休")+COUNTIF(C60:AG60,"中止")</f>
        <v>3</v>
      </c>
      <c r="AL59" s="57"/>
    </row>
    <row r="60" spans="2:38" s="34" customFormat="1" ht="13.5" customHeight="1" x14ac:dyDescent="0.2">
      <c r="B60" s="84" t="s">
        <v>20</v>
      </c>
      <c r="C60" s="85"/>
      <c r="D60" s="86"/>
      <c r="E60" s="86"/>
      <c r="F60" s="86"/>
      <c r="G60" s="86"/>
      <c r="H60" s="86"/>
      <c r="I60" s="86"/>
      <c r="J60" s="86"/>
      <c r="K60" s="86"/>
      <c r="L60" s="86"/>
      <c r="M60" s="86"/>
      <c r="N60" s="86"/>
      <c r="O60" s="86" t="s">
        <v>34</v>
      </c>
      <c r="P60" s="86" t="s">
        <v>34</v>
      </c>
      <c r="Q60" s="86" t="s">
        <v>34</v>
      </c>
      <c r="R60" s="86"/>
      <c r="S60" s="86"/>
      <c r="T60" s="86"/>
      <c r="U60" s="86"/>
      <c r="V60" s="86"/>
      <c r="W60" s="86"/>
      <c r="X60" s="86"/>
      <c r="Y60" s="86"/>
      <c r="Z60" s="86"/>
      <c r="AA60" s="86"/>
      <c r="AB60" s="86"/>
      <c r="AC60" s="86"/>
      <c r="AD60" s="86"/>
      <c r="AE60" s="86"/>
      <c r="AF60" s="86"/>
      <c r="AG60" s="87"/>
      <c r="AH60" s="35" t="s">
        <v>1</v>
      </c>
      <c r="AI60" s="36">
        <f>COUNT(C58:AG58)-AI59</f>
        <v>28</v>
      </c>
      <c r="AL60" s="57"/>
    </row>
    <row r="61" spans="2:38" s="34" customFormat="1" ht="13.5" customHeight="1" x14ac:dyDescent="0.2">
      <c r="B61" s="84"/>
      <c r="C61" s="85"/>
      <c r="D61" s="86"/>
      <c r="E61" s="86"/>
      <c r="F61" s="86"/>
      <c r="G61" s="86"/>
      <c r="H61" s="86"/>
      <c r="I61" s="86"/>
      <c r="J61" s="86"/>
      <c r="K61" s="86"/>
      <c r="L61" s="86"/>
      <c r="M61" s="86"/>
      <c r="N61" s="86"/>
      <c r="O61" s="86"/>
      <c r="P61" s="86"/>
      <c r="Q61" s="86"/>
      <c r="R61" s="86"/>
      <c r="S61" s="86"/>
      <c r="T61" s="86"/>
      <c r="U61" s="86"/>
      <c r="V61" s="86"/>
      <c r="W61" s="86"/>
      <c r="X61" s="86"/>
      <c r="Y61" s="86"/>
      <c r="Z61" s="86"/>
      <c r="AA61" s="86"/>
      <c r="AB61" s="86"/>
      <c r="AC61" s="86"/>
      <c r="AD61" s="86"/>
      <c r="AE61" s="86"/>
      <c r="AF61" s="86"/>
      <c r="AG61" s="87"/>
      <c r="AH61" s="35" t="s">
        <v>21</v>
      </c>
      <c r="AI61" s="36">
        <f>+COUNTIF(C62:AG63,"休")</f>
        <v>10</v>
      </c>
      <c r="AJ61" s="37" t="str">
        <f>IF(AI62&gt;0.285,"",IF(AI61&lt;AI58,"←計画日数が足りません",""))</f>
        <v/>
      </c>
      <c r="AL61" s="57"/>
    </row>
    <row r="62" spans="2:38" s="34" customFormat="1" ht="13.5" customHeight="1" x14ac:dyDescent="0.2">
      <c r="B62" s="88" t="s">
        <v>7</v>
      </c>
      <c r="C62" s="89"/>
      <c r="D62" s="90" t="s">
        <v>32</v>
      </c>
      <c r="E62" s="90" t="s">
        <v>32</v>
      </c>
      <c r="F62" s="90"/>
      <c r="G62" s="90"/>
      <c r="H62" s="98"/>
      <c r="I62" s="90"/>
      <c r="J62" s="90"/>
      <c r="K62" s="90" t="s">
        <v>32</v>
      </c>
      <c r="L62" s="90" t="s">
        <v>32</v>
      </c>
      <c r="M62" s="90"/>
      <c r="N62" s="90"/>
      <c r="O62" s="98"/>
      <c r="P62" s="90"/>
      <c r="Q62" s="90"/>
      <c r="R62" s="90" t="s">
        <v>32</v>
      </c>
      <c r="S62" s="90" t="s">
        <v>32</v>
      </c>
      <c r="T62" s="90"/>
      <c r="U62" s="90"/>
      <c r="V62" s="98"/>
      <c r="W62" s="90"/>
      <c r="X62" s="90"/>
      <c r="Y62" s="90" t="s">
        <v>32</v>
      </c>
      <c r="Z62" s="90" t="s">
        <v>32</v>
      </c>
      <c r="AA62" s="90"/>
      <c r="AB62" s="90"/>
      <c r="AC62" s="98"/>
      <c r="AD62" s="90"/>
      <c r="AE62" s="90"/>
      <c r="AF62" s="90" t="s">
        <v>32</v>
      </c>
      <c r="AG62" s="91" t="s">
        <v>32</v>
      </c>
      <c r="AH62" s="35" t="s">
        <v>22</v>
      </c>
      <c r="AI62" s="38">
        <f>+AI61/AI60</f>
        <v>0.35714285714285715</v>
      </c>
      <c r="AL62" s="57"/>
    </row>
    <row r="63" spans="2:38" s="34" customFormat="1" x14ac:dyDescent="0.2">
      <c r="B63" s="88"/>
      <c r="C63" s="89"/>
      <c r="D63" s="90"/>
      <c r="E63" s="90"/>
      <c r="F63" s="90"/>
      <c r="G63" s="90"/>
      <c r="H63" s="98"/>
      <c r="I63" s="90"/>
      <c r="J63" s="90"/>
      <c r="K63" s="90"/>
      <c r="L63" s="90"/>
      <c r="M63" s="90"/>
      <c r="N63" s="90"/>
      <c r="O63" s="98"/>
      <c r="P63" s="90"/>
      <c r="Q63" s="90"/>
      <c r="R63" s="90"/>
      <c r="S63" s="90"/>
      <c r="T63" s="90"/>
      <c r="U63" s="90"/>
      <c r="V63" s="98"/>
      <c r="W63" s="90"/>
      <c r="X63" s="90"/>
      <c r="Y63" s="90"/>
      <c r="Z63" s="90"/>
      <c r="AA63" s="90"/>
      <c r="AB63" s="90"/>
      <c r="AC63" s="98"/>
      <c r="AD63" s="90"/>
      <c r="AE63" s="90"/>
      <c r="AF63" s="90"/>
      <c r="AG63" s="91"/>
      <c r="AH63" s="35" t="s">
        <v>2</v>
      </c>
      <c r="AI63" s="36">
        <f>+COUNTA(C64:AG65)</f>
        <v>10</v>
      </c>
      <c r="AL63" s="57"/>
    </row>
    <row r="64" spans="2:38" s="34" customFormat="1" x14ac:dyDescent="0.2">
      <c r="B64" s="92" t="s">
        <v>11</v>
      </c>
      <c r="C64" s="93"/>
      <c r="D64" s="94" t="s">
        <v>32</v>
      </c>
      <c r="E64" s="94" t="s">
        <v>32</v>
      </c>
      <c r="F64" s="94"/>
      <c r="G64" s="94"/>
      <c r="H64" s="100"/>
      <c r="I64" s="94"/>
      <c r="J64" s="94"/>
      <c r="K64" s="94" t="s">
        <v>32</v>
      </c>
      <c r="L64" s="94" t="s">
        <v>32</v>
      </c>
      <c r="M64" s="94"/>
      <c r="N64" s="94"/>
      <c r="O64" s="100"/>
      <c r="P64" s="94"/>
      <c r="Q64" s="94"/>
      <c r="R64" s="94" t="s">
        <v>32</v>
      </c>
      <c r="S64" s="94" t="s">
        <v>32</v>
      </c>
      <c r="T64" s="94"/>
      <c r="U64" s="94"/>
      <c r="V64" s="100"/>
      <c r="W64" s="94"/>
      <c r="X64" s="94"/>
      <c r="Y64" s="94" t="s">
        <v>32</v>
      </c>
      <c r="Z64" s="94" t="s">
        <v>32</v>
      </c>
      <c r="AA64" s="94"/>
      <c r="AB64" s="94"/>
      <c r="AC64" s="100"/>
      <c r="AD64" s="94"/>
      <c r="AE64" s="94"/>
      <c r="AF64" s="94" t="s">
        <v>32</v>
      </c>
      <c r="AG64" s="95" t="s">
        <v>32</v>
      </c>
      <c r="AH64" s="39" t="s">
        <v>23</v>
      </c>
      <c r="AI64" s="40">
        <f>+AI63/AI60</f>
        <v>0.35714285714285715</v>
      </c>
      <c r="AL64" s="22">
        <f>+COUNTIF(C62:AG63,"休")</f>
        <v>10</v>
      </c>
    </row>
    <row r="65" spans="2:38" s="34" customFormat="1" x14ac:dyDescent="0.2">
      <c r="B65" s="92"/>
      <c r="C65" s="93"/>
      <c r="D65" s="94"/>
      <c r="E65" s="94"/>
      <c r="F65" s="94"/>
      <c r="G65" s="94"/>
      <c r="H65" s="94"/>
      <c r="I65" s="94"/>
      <c r="J65" s="94"/>
      <c r="K65" s="94"/>
      <c r="L65" s="94"/>
      <c r="M65" s="94"/>
      <c r="N65" s="94"/>
      <c r="O65" s="94"/>
      <c r="P65" s="94"/>
      <c r="Q65" s="94"/>
      <c r="R65" s="94"/>
      <c r="S65" s="94"/>
      <c r="T65" s="94"/>
      <c r="U65" s="94"/>
      <c r="V65" s="94"/>
      <c r="W65" s="94"/>
      <c r="X65" s="94"/>
      <c r="Y65" s="94"/>
      <c r="Z65" s="94"/>
      <c r="AA65" s="94"/>
      <c r="AB65" s="94"/>
      <c r="AC65" s="94"/>
      <c r="AD65" s="94"/>
      <c r="AE65" s="94"/>
      <c r="AF65" s="94"/>
      <c r="AG65" s="95"/>
      <c r="AH65" s="41" t="s">
        <v>24</v>
      </c>
      <c r="AI65" s="42" t="str">
        <f>IF(7&gt;AI60,"対象外",IF(AI63&gt;=AI58,"OK","NG"))</f>
        <v>OK</v>
      </c>
      <c r="AJ65" s="37" t="str">
        <f>IF(AI65="対象外","←７日間に満たない期間は達成判定の対象外",IF(AI65="NG","←月単位未達成","←月単位達成"))</f>
        <v>←月単位達成</v>
      </c>
      <c r="AL65" s="43" t="str">
        <f>IF(7&gt;AI60,"対象外",IF(AL64&gt;=AI58,"OK","NG"))</f>
        <v>OK</v>
      </c>
    </row>
    <row r="66" spans="2:38" ht="13.5" hidden="1" customHeight="1" x14ac:dyDescent="0.2">
      <c r="B66" s="44" t="s">
        <v>25</v>
      </c>
      <c r="C66" s="45">
        <f t="shared" ref="C66:AG66" si="24">IF(AND(DAY(C58)&gt;=22,DAY(C58)&lt;=28,C59="土"),1,0)</f>
        <v>0</v>
      </c>
      <c r="D66" s="45">
        <f t="shared" si="24"/>
        <v>0</v>
      </c>
      <c r="E66" s="45">
        <f t="shared" si="24"/>
        <v>0</v>
      </c>
      <c r="F66" s="45">
        <f t="shared" si="24"/>
        <v>0</v>
      </c>
      <c r="G66" s="45">
        <f t="shared" si="24"/>
        <v>0</v>
      </c>
      <c r="H66" s="45">
        <f t="shared" si="24"/>
        <v>0</v>
      </c>
      <c r="I66" s="45">
        <f t="shared" si="24"/>
        <v>0</v>
      </c>
      <c r="J66" s="45">
        <f t="shared" si="24"/>
        <v>0</v>
      </c>
      <c r="K66" s="45">
        <f t="shared" si="24"/>
        <v>0</v>
      </c>
      <c r="L66" s="45">
        <f t="shared" si="24"/>
        <v>0</v>
      </c>
      <c r="M66" s="45">
        <f t="shared" si="24"/>
        <v>0</v>
      </c>
      <c r="N66" s="45">
        <f t="shared" si="24"/>
        <v>0</v>
      </c>
      <c r="O66" s="45">
        <f t="shared" si="24"/>
        <v>0</v>
      </c>
      <c r="P66" s="45">
        <f t="shared" si="24"/>
        <v>0</v>
      </c>
      <c r="Q66" s="45">
        <f t="shared" si="24"/>
        <v>0</v>
      </c>
      <c r="R66" s="45">
        <f t="shared" si="24"/>
        <v>0</v>
      </c>
      <c r="S66" s="45">
        <f t="shared" si="24"/>
        <v>0</v>
      </c>
      <c r="T66" s="45">
        <f t="shared" si="24"/>
        <v>0</v>
      </c>
      <c r="U66" s="45">
        <f t="shared" si="24"/>
        <v>0</v>
      </c>
      <c r="V66" s="45">
        <f t="shared" si="24"/>
        <v>0</v>
      </c>
      <c r="W66" s="45">
        <f t="shared" si="24"/>
        <v>0</v>
      </c>
      <c r="X66" s="45">
        <f t="shared" si="24"/>
        <v>0</v>
      </c>
      <c r="Y66" s="45">
        <f t="shared" si="24"/>
        <v>1</v>
      </c>
      <c r="Z66" s="45">
        <f t="shared" si="24"/>
        <v>0</v>
      </c>
      <c r="AA66" s="45">
        <f t="shared" si="24"/>
        <v>0</v>
      </c>
      <c r="AB66" s="45">
        <f t="shared" si="24"/>
        <v>0</v>
      </c>
      <c r="AC66" s="45">
        <f t="shared" si="24"/>
        <v>0</v>
      </c>
      <c r="AD66" s="45">
        <f t="shared" si="24"/>
        <v>0</v>
      </c>
      <c r="AE66" s="45">
        <f t="shared" si="24"/>
        <v>0</v>
      </c>
      <c r="AF66" s="45">
        <f t="shared" si="24"/>
        <v>0</v>
      </c>
      <c r="AG66" s="45">
        <f t="shared" si="24"/>
        <v>0</v>
      </c>
      <c r="AH66" s="46" t="s">
        <v>26</v>
      </c>
      <c r="AI66" s="47">
        <f>_xlfn.AGGREGATE(9,6,C66:AG66)</f>
        <v>1</v>
      </c>
      <c r="AJ66" s="37"/>
    </row>
    <row r="67" spans="2:38" ht="13.5" hidden="1" customHeight="1" x14ac:dyDescent="0.2">
      <c r="B67" s="44" t="s">
        <v>27</v>
      </c>
      <c r="C67" s="48">
        <f t="shared" ref="C67:AG67" si="25">IF(AND(DAY(C58)&gt;=22,DAY(C58)&lt;=28,C59="土",OR(C64="休",C64="雨")),1,0)</f>
        <v>0</v>
      </c>
      <c r="D67" s="48">
        <f t="shared" si="25"/>
        <v>0</v>
      </c>
      <c r="E67" s="48">
        <f t="shared" si="25"/>
        <v>0</v>
      </c>
      <c r="F67" s="48">
        <f t="shared" si="25"/>
        <v>0</v>
      </c>
      <c r="G67" s="48">
        <f t="shared" si="25"/>
        <v>0</v>
      </c>
      <c r="H67" s="48">
        <f t="shared" si="25"/>
        <v>0</v>
      </c>
      <c r="I67" s="48">
        <f t="shared" si="25"/>
        <v>0</v>
      </c>
      <c r="J67" s="48">
        <f t="shared" si="25"/>
        <v>0</v>
      </c>
      <c r="K67" s="48">
        <f t="shared" si="25"/>
        <v>0</v>
      </c>
      <c r="L67" s="48">
        <f t="shared" si="25"/>
        <v>0</v>
      </c>
      <c r="M67" s="48">
        <f t="shared" si="25"/>
        <v>0</v>
      </c>
      <c r="N67" s="48">
        <f t="shared" si="25"/>
        <v>0</v>
      </c>
      <c r="O67" s="48">
        <f t="shared" si="25"/>
        <v>0</v>
      </c>
      <c r="P67" s="48">
        <f t="shared" si="25"/>
        <v>0</v>
      </c>
      <c r="Q67" s="48">
        <f t="shared" si="25"/>
        <v>0</v>
      </c>
      <c r="R67" s="48">
        <f t="shared" si="25"/>
        <v>0</v>
      </c>
      <c r="S67" s="48">
        <f t="shared" si="25"/>
        <v>0</v>
      </c>
      <c r="T67" s="48">
        <f t="shared" si="25"/>
        <v>0</v>
      </c>
      <c r="U67" s="48">
        <f t="shared" si="25"/>
        <v>0</v>
      </c>
      <c r="V67" s="48">
        <f t="shared" si="25"/>
        <v>0</v>
      </c>
      <c r="W67" s="48">
        <f t="shared" si="25"/>
        <v>0</v>
      </c>
      <c r="X67" s="48">
        <f t="shared" si="25"/>
        <v>0</v>
      </c>
      <c r="Y67" s="48">
        <f t="shared" si="25"/>
        <v>1</v>
      </c>
      <c r="Z67" s="48">
        <f t="shared" si="25"/>
        <v>0</v>
      </c>
      <c r="AA67" s="48">
        <f t="shared" si="25"/>
        <v>0</v>
      </c>
      <c r="AB67" s="48">
        <f t="shared" si="25"/>
        <v>0</v>
      </c>
      <c r="AC67" s="48">
        <f t="shared" si="25"/>
        <v>0</v>
      </c>
      <c r="AD67" s="48">
        <f t="shared" si="25"/>
        <v>0</v>
      </c>
      <c r="AE67" s="48">
        <f t="shared" si="25"/>
        <v>0</v>
      </c>
      <c r="AF67" s="48">
        <f t="shared" si="25"/>
        <v>0</v>
      </c>
      <c r="AG67" s="48">
        <f t="shared" si="25"/>
        <v>0</v>
      </c>
      <c r="AH67" s="49" t="s">
        <v>28</v>
      </c>
      <c r="AI67" s="47">
        <f>_xlfn.AGGREGATE(9,6,C67:AG67)</f>
        <v>1</v>
      </c>
      <c r="AJ67" s="37"/>
    </row>
    <row r="68" spans="2:38" hidden="1" x14ac:dyDescent="0.2">
      <c r="B68" s="44" t="s">
        <v>29</v>
      </c>
      <c r="C68" s="45">
        <f t="shared" ref="C68:AG68" si="26">IF(AND(DAY(C58)&gt;=8,DAY(C58)&lt;=14,C59="土"),1,0)</f>
        <v>0</v>
      </c>
      <c r="D68" s="45">
        <f t="shared" si="26"/>
        <v>0</v>
      </c>
      <c r="E68" s="45">
        <f t="shared" si="26"/>
        <v>0</v>
      </c>
      <c r="F68" s="45">
        <f t="shared" si="26"/>
        <v>0</v>
      </c>
      <c r="G68" s="45">
        <f t="shared" si="26"/>
        <v>0</v>
      </c>
      <c r="H68" s="45">
        <f t="shared" si="26"/>
        <v>0</v>
      </c>
      <c r="I68" s="45">
        <f t="shared" si="26"/>
        <v>0</v>
      </c>
      <c r="J68" s="45">
        <f t="shared" si="26"/>
        <v>0</v>
      </c>
      <c r="K68" s="45">
        <f t="shared" si="26"/>
        <v>1</v>
      </c>
      <c r="L68" s="45">
        <f t="shared" si="26"/>
        <v>0</v>
      </c>
      <c r="M68" s="45">
        <f t="shared" si="26"/>
        <v>0</v>
      </c>
      <c r="N68" s="45">
        <f t="shared" si="26"/>
        <v>0</v>
      </c>
      <c r="O68" s="45">
        <f t="shared" si="26"/>
        <v>0</v>
      </c>
      <c r="P68" s="45">
        <f t="shared" si="26"/>
        <v>0</v>
      </c>
      <c r="Q68" s="45">
        <f t="shared" si="26"/>
        <v>0</v>
      </c>
      <c r="R68" s="45">
        <f t="shared" si="26"/>
        <v>0</v>
      </c>
      <c r="S68" s="45">
        <f t="shared" si="26"/>
        <v>0</v>
      </c>
      <c r="T68" s="45">
        <f t="shared" si="26"/>
        <v>0</v>
      </c>
      <c r="U68" s="45">
        <f t="shared" si="26"/>
        <v>0</v>
      </c>
      <c r="V68" s="45">
        <f t="shared" si="26"/>
        <v>0</v>
      </c>
      <c r="W68" s="45">
        <f t="shared" si="26"/>
        <v>0</v>
      </c>
      <c r="X68" s="45">
        <f t="shared" si="26"/>
        <v>0</v>
      </c>
      <c r="Y68" s="45">
        <f t="shared" si="26"/>
        <v>0</v>
      </c>
      <c r="Z68" s="45">
        <f t="shared" si="26"/>
        <v>0</v>
      </c>
      <c r="AA68" s="45">
        <f t="shared" si="26"/>
        <v>0</v>
      </c>
      <c r="AB68" s="45">
        <f t="shared" si="26"/>
        <v>0</v>
      </c>
      <c r="AC68" s="45">
        <f t="shared" si="26"/>
        <v>0</v>
      </c>
      <c r="AD68" s="45">
        <f t="shared" si="26"/>
        <v>0</v>
      </c>
      <c r="AE68" s="45">
        <f t="shared" si="26"/>
        <v>0</v>
      </c>
      <c r="AF68" s="45">
        <f t="shared" si="26"/>
        <v>0</v>
      </c>
      <c r="AG68" s="45">
        <f t="shared" si="26"/>
        <v>0</v>
      </c>
      <c r="AH68" s="46" t="s">
        <v>26</v>
      </c>
      <c r="AI68" s="47">
        <f>_xlfn.AGGREGATE(9,6,C68:AG68)</f>
        <v>1</v>
      </c>
      <c r="AJ68" s="37"/>
    </row>
    <row r="69" spans="2:38" hidden="1" x14ac:dyDescent="0.2">
      <c r="B69" s="44" t="s">
        <v>30</v>
      </c>
      <c r="C69" s="48">
        <f t="shared" ref="C69:AG69" si="27">IF(AND(DAY(C58)&gt;=8,DAY(C58)&lt;=14,C59="土",OR(C64="休",C64="雨")),1,0)</f>
        <v>0</v>
      </c>
      <c r="D69" s="48">
        <f t="shared" si="27"/>
        <v>0</v>
      </c>
      <c r="E69" s="48">
        <f t="shared" si="27"/>
        <v>0</v>
      </c>
      <c r="F69" s="48">
        <f t="shared" si="27"/>
        <v>0</v>
      </c>
      <c r="G69" s="48">
        <f t="shared" si="27"/>
        <v>0</v>
      </c>
      <c r="H69" s="48">
        <f t="shared" si="27"/>
        <v>0</v>
      </c>
      <c r="I69" s="48">
        <f t="shared" si="27"/>
        <v>0</v>
      </c>
      <c r="J69" s="48">
        <f t="shared" si="27"/>
        <v>0</v>
      </c>
      <c r="K69" s="48">
        <f t="shared" si="27"/>
        <v>1</v>
      </c>
      <c r="L69" s="48">
        <f t="shared" si="27"/>
        <v>0</v>
      </c>
      <c r="M69" s="48">
        <f t="shared" si="27"/>
        <v>0</v>
      </c>
      <c r="N69" s="48">
        <f t="shared" si="27"/>
        <v>0</v>
      </c>
      <c r="O69" s="48">
        <f t="shared" si="27"/>
        <v>0</v>
      </c>
      <c r="P69" s="48">
        <f t="shared" si="27"/>
        <v>0</v>
      </c>
      <c r="Q69" s="48">
        <f t="shared" si="27"/>
        <v>0</v>
      </c>
      <c r="R69" s="48">
        <f t="shared" si="27"/>
        <v>0</v>
      </c>
      <c r="S69" s="48">
        <f t="shared" si="27"/>
        <v>0</v>
      </c>
      <c r="T69" s="48">
        <f t="shared" si="27"/>
        <v>0</v>
      </c>
      <c r="U69" s="48">
        <f t="shared" si="27"/>
        <v>0</v>
      </c>
      <c r="V69" s="48">
        <f t="shared" si="27"/>
        <v>0</v>
      </c>
      <c r="W69" s="48">
        <f t="shared" si="27"/>
        <v>0</v>
      </c>
      <c r="X69" s="48">
        <f t="shared" si="27"/>
        <v>0</v>
      </c>
      <c r="Y69" s="48">
        <f t="shared" si="27"/>
        <v>0</v>
      </c>
      <c r="Z69" s="48">
        <f t="shared" si="27"/>
        <v>0</v>
      </c>
      <c r="AA69" s="48">
        <f t="shared" si="27"/>
        <v>0</v>
      </c>
      <c r="AB69" s="48">
        <f t="shared" si="27"/>
        <v>0</v>
      </c>
      <c r="AC69" s="48">
        <f t="shared" si="27"/>
        <v>0</v>
      </c>
      <c r="AD69" s="48">
        <f t="shared" si="27"/>
        <v>0</v>
      </c>
      <c r="AE69" s="48">
        <f t="shared" si="27"/>
        <v>0</v>
      </c>
      <c r="AF69" s="48">
        <f t="shared" si="27"/>
        <v>0</v>
      </c>
      <c r="AG69" s="48">
        <f t="shared" si="27"/>
        <v>0</v>
      </c>
      <c r="AH69" s="49" t="s">
        <v>28</v>
      </c>
      <c r="AI69" s="47">
        <f>_xlfn.AGGREGATE(9,6,C69:AG69)</f>
        <v>1</v>
      </c>
      <c r="AJ69" s="37"/>
    </row>
    <row r="70" spans="2:38" s="34" customFormat="1" x14ac:dyDescent="0.2">
      <c r="B70" s="58"/>
      <c r="C70" s="58"/>
      <c r="D70" s="58"/>
      <c r="E70" s="58"/>
      <c r="F70" s="58"/>
      <c r="G70" s="58"/>
      <c r="H70" s="58"/>
      <c r="I70" s="58"/>
      <c r="J70" s="58"/>
      <c r="K70" s="58"/>
      <c r="L70" s="58"/>
      <c r="M70" s="58"/>
      <c r="N70" s="58"/>
      <c r="O70" s="58"/>
      <c r="P70" s="58"/>
      <c r="Q70" s="58"/>
      <c r="R70" s="58"/>
      <c r="S70" s="58"/>
      <c r="T70" s="58"/>
      <c r="U70" s="58"/>
      <c r="V70" s="58"/>
      <c r="W70" s="58"/>
      <c r="X70" s="58"/>
      <c r="Y70" s="58"/>
      <c r="Z70" s="58"/>
      <c r="AA70" s="58"/>
      <c r="AB70" s="58"/>
      <c r="AC70" s="58"/>
      <c r="AD70" s="58"/>
      <c r="AE70" s="58"/>
      <c r="AF70" s="58"/>
      <c r="AG70" s="58"/>
      <c r="AI70" s="58"/>
      <c r="AL70" s="57"/>
    </row>
    <row r="71" spans="2:38" hidden="1" x14ac:dyDescent="0.2">
      <c r="C71" s="2">
        <f>YEAR(C74)</f>
        <v>2025</v>
      </c>
      <c r="D71" s="2">
        <f>MONTH(C74)</f>
        <v>9</v>
      </c>
    </row>
    <row r="72" spans="2:38" x14ac:dyDescent="0.2">
      <c r="B72" s="7" t="s">
        <v>16</v>
      </c>
      <c r="C72" s="96">
        <f>C74</f>
        <v>45901</v>
      </c>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row>
    <row r="73" spans="2:38" hidden="1" x14ac:dyDescent="0.2">
      <c r="B73" s="51"/>
      <c r="C73" s="30">
        <f>DATE($C71,$D71,1)</f>
        <v>45901</v>
      </c>
      <c r="D73" s="30">
        <f t="shared" ref="D73:AG73" si="28">C73+1</f>
        <v>45902</v>
      </c>
      <c r="E73" s="30">
        <f t="shared" si="28"/>
        <v>45903</v>
      </c>
      <c r="F73" s="30">
        <f t="shared" si="28"/>
        <v>45904</v>
      </c>
      <c r="G73" s="30">
        <f t="shared" si="28"/>
        <v>45905</v>
      </c>
      <c r="H73" s="30">
        <f t="shared" si="28"/>
        <v>45906</v>
      </c>
      <c r="I73" s="30">
        <f t="shared" si="28"/>
        <v>45907</v>
      </c>
      <c r="J73" s="30">
        <f t="shared" si="28"/>
        <v>45908</v>
      </c>
      <c r="K73" s="30">
        <f t="shared" si="28"/>
        <v>45909</v>
      </c>
      <c r="L73" s="30">
        <f t="shared" si="28"/>
        <v>45910</v>
      </c>
      <c r="M73" s="30">
        <f t="shared" si="28"/>
        <v>45911</v>
      </c>
      <c r="N73" s="30">
        <f t="shared" si="28"/>
        <v>45912</v>
      </c>
      <c r="O73" s="30">
        <f t="shared" si="28"/>
        <v>45913</v>
      </c>
      <c r="P73" s="30">
        <f t="shared" si="28"/>
        <v>45914</v>
      </c>
      <c r="Q73" s="30">
        <f t="shared" si="28"/>
        <v>45915</v>
      </c>
      <c r="R73" s="30">
        <f t="shared" si="28"/>
        <v>45916</v>
      </c>
      <c r="S73" s="30">
        <f t="shared" si="28"/>
        <v>45917</v>
      </c>
      <c r="T73" s="30">
        <f t="shared" si="28"/>
        <v>45918</v>
      </c>
      <c r="U73" s="30">
        <f t="shared" si="28"/>
        <v>45919</v>
      </c>
      <c r="V73" s="30">
        <f t="shared" si="28"/>
        <v>45920</v>
      </c>
      <c r="W73" s="30">
        <f t="shared" si="28"/>
        <v>45921</v>
      </c>
      <c r="X73" s="30">
        <f t="shared" si="28"/>
        <v>45922</v>
      </c>
      <c r="Y73" s="30">
        <f t="shared" si="28"/>
        <v>45923</v>
      </c>
      <c r="Z73" s="30">
        <f t="shared" si="28"/>
        <v>45924</v>
      </c>
      <c r="AA73" s="30">
        <f t="shared" si="28"/>
        <v>45925</v>
      </c>
      <c r="AB73" s="30">
        <f t="shared" si="28"/>
        <v>45926</v>
      </c>
      <c r="AC73" s="30">
        <f t="shared" si="28"/>
        <v>45927</v>
      </c>
      <c r="AD73" s="30">
        <f t="shared" si="28"/>
        <v>45928</v>
      </c>
      <c r="AE73" s="30">
        <f t="shared" si="28"/>
        <v>45929</v>
      </c>
      <c r="AF73" s="30">
        <f t="shared" si="28"/>
        <v>45930</v>
      </c>
      <c r="AG73" s="30">
        <f t="shared" si="28"/>
        <v>45931</v>
      </c>
      <c r="AH73" s="52"/>
      <c r="AI73" s="53"/>
    </row>
    <row r="74" spans="2:38" x14ac:dyDescent="0.2">
      <c r="B74" s="54" t="s">
        <v>17</v>
      </c>
      <c r="C74" s="55">
        <f>IF(EDATE(C57,1)&gt;$G$5,"",EDATE(C57,1))</f>
        <v>45901</v>
      </c>
      <c r="D74" s="30">
        <f t="shared" ref="D74:AG74" si="29">IF(D73&gt;$G$5,"",IF(C74=EOMONTH(DATE($C71,$D71,1),0),"",IF(C74="","",C74+1)))</f>
        <v>45902</v>
      </c>
      <c r="E74" s="30">
        <f t="shared" si="29"/>
        <v>45903</v>
      </c>
      <c r="F74" s="30">
        <f t="shared" si="29"/>
        <v>45904</v>
      </c>
      <c r="G74" s="30">
        <f t="shared" si="29"/>
        <v>45905</v>
      </c>
      <c r="H74" s="30">
        <f t="shared" si="29"/>
        <v>45906</v>
      </c>
      <c r="I74" s="30">
        <f t="shared" si="29"/>
        <v>45907</v>
      </c>
      <c r="J74" s="30">
        <f t="shared" si="29"/>
        <v>45908</v>
      </c>
      <c r="K74" s="30">
        <f t="shared" si="29"/>
        <v>45909</v>
      </c>
      <c r="L74" s="30">
        <f t="shared" si="29"/>
        <v>45910</v>
      </c>
      <c r="M74" s="30">
        <f t="shared" si="29"/>
        <v>45911</v>
      </c>
      <c r="N74" s="30">
        <f t="shared" si="29"/>
        <v>45912</v>
      </c>
      <c r="O74" s="30">
        <f t="shared" si="29"/>
        <v>45913</v>
      </c>
      <c r="P74" s="30">
        <f t="shared" si="29"/>
        <v>45914</v>
      </c>
      <c r="Q74" s="30">
        <f t="shared" si="29"/>
        <v>45915</v>
      </c>
      <c r="R74" s="30">
        <f t="shared" si="29"/>
        <v>45916</v>
      </c>
      <c r="S74" s="30">
        <f t="shared" si="29"/>
        <v>45917</v>
      </c>
      <c r="T74" s="30">
        <f t="shared" si="29"/>
        <v>45918</v>
      </c>
      <c r="U74" s="30">
        <f t="shared" si="29"/>
        <v>45919</v>
      </c>
      <c r="V74" s="30">
        <f t="shared" si="29"/>
        <v>45920</v>
      </c>
      <c r="W74" s="30">
        <f t="shared" si="29"/>
        <v>45921</v>
      </c>
      <c r="X74" s="30">
        <f t="shared" si="29"/>
        <v>45922</v>
      </c>
      <c r="Y74" s="30">
        <f t="shared" si="29"/>
        <v>45923</v>
      </c>
      <c r="Z74" s="30">
        <f t="shared" si="29"/>
        <v>45924</v>
      </c>
      <c r="AA74" s="30">
        <f t="shared" si="29"/>
        <v>45925</v>
      </c>
      <c r="AB74" s="30">
        <f t="shared" si="29"/>
        <v>45926</v>
      </c>
      <c r="AC74" s="30">
        <f t="shared" si="29"/>
        <v>45927</v>
      </c>
      <c r="AD74" s="30">
        <f t="shared" si="29"/>
        <v>45928</v>
      </c>
      <c r="AE74" s="30">
        <f t="shared" si="29"/>
        <v>45929</v>
      </c>
      <c r="AF74" s="30">
        <f t="shared" si="29"/>
        <v>45930</v>
      </c>
      <c r="AG74" s="30" t="str">
        <f t="shared" si="29"/>
        <v/>
      </c>
      <c r="AH74" s="31" t="s">
        <v>18</v>
      </c>
      <c r="AI74" s="32">
        <f>+COUNTIFS(C75:AG75,"土",C76:AG76,"")+COUNTIFS(C75:AG75,"日",C76:AG76,"")</f>
        <v>8</v>
      </c>
    </row>
    <row r="75" spans="2:38" s="34" customFormat="1" x14ac:dyDescent="0.2">
      <c r="B75" s="56" t="s">
        <v>19</v>
      </c>
      <c r="C75" s="33" t="str">
        <f t="shared" ref="C75:AG75" si="30">IFERROR(TEXT(WEEKDAY(+C74),"aaa"),"")</f>
        <v>月</v>
      </c>
      <c r="D75" s="33" t="str">
        <f t="shared" si="30"/>
        <v>火</v>
      </c>
      <c r="E75" s="33" t="str">
        <f t="shared" si="30"/>
        <v>水</v>
      </c>
      <c r="F75" s="33" t="str">
        <f t="shared" si="30"/>
        <v>木</v>
      </c>
      <c r="G75" s="33" t="str">
        <f t="shared" si="30"/>
        <v>金</v>
      </c>
      <c r="H75" s="33" t="str">
        <f t="shared" si="30"/>
        <v>土</v>
      </c>
      <c r="I75" s="33" t="str">
        <f t="shared" si="30"/>
        <v>日</v>
      </c>
      <c r="J75" s="33" t="str">
        <f t="shared" si="30"/>
        <v>月</v>
      </c>
      <c r="K75" s="33" t="str">
        <f t="shared" si="30"/>
        <v>火</v>
      </c>
      <c r="L75" s="33" t="str">
        <f t="shared" si="30"/>
        <v>水</v>
      </c>
      <c r="M75" s="33" t="str">
        <f t="shared" si="30"/>
        <v>木</v>
      </c>
      <c r="N75" s="33" t="str">
        <f t="shared" si="30"/>
        <v>金</v>
      </c>
      <c r="O75" s="33" t="str">
        <f t="shared" si="30"/>
        <v>土</v>
      </c>
      <c r="P75" s="33" t="str">
        <f t="shared" si="30"/>
        <v>日</v>
      </c>
      <c r="Q75" s="33" t="str">
        <f t="shared" si="30"/>
        <v>月</v>
      </c>
      <c r="R75" s="33" t="str">
        <f t="shared" si="30"/>
        <v>火</v>
      </c>
      <c r="S75" s="33" t="str">
        <f t="shared" si="30"/>
        <v>水</v>
      </c>
      <c r="T75" s="33" t="str">
        <f t="shared" si="30"/>
        <v>木</v>
      </c>
      <c r="U75" s="33" t="str">
        <f t="shared" si="30"/>
        <v>金</v>
      </c>
      <c r="V75" s="33" t="str">
        <f t="shared" si="30"/>
        <v>土</v>
      </c>
      <c r="W75" s="33" t="str">
        <f t="shared" si="30"/>
        <v>日</v>
      </c>
      <c r="X75" s="33" t="str">
        <f t="shared" si="30"/>
        <v>月</v>
      </c>
      <c r="Y75" s="33" t="str">
        <f t="shared" si="30"/>
        <v>火</v>
      </c>
      <c r="Z75" s="33" t="str">
        <f t="shared" si="30"/>
        <v>水</v>
      </c>
      <c r="AA75" s="33" t="str">
        <f t="shared" si="30"/>
        <v>木</v>
      </c>
      <c r="AB75" s="33" t="str">
        <f t="shared" si="30"/>
        <v>金</v>
      </c>
      <c r="AC75" s="33" t="str">
        <f t="shared" si="30"/>
        <v>土</v>
      </c>
      <c r="AD75" s="33" t="str">
        <f t="shared" si="30"/>
        <v>日</v>
      </c>
      <c r="AE75" s="33" t="str">
        <f t="shared" si="30"/>
        <v>月</v>
      </c>
      <c r="AF75" s="33" t="str">
        <f t="shared" si="30"/>
        <v>火</v>
      </c>
      <c r="AG75" s="33" t="str">
        <f t="shared" si="30"/>
        <v/>
      </c>
      <c r="AH75" s="31" t="s">
        <v>20</v>
      </c>
      <c r="AI75" s="32">
        <f>+COUNTIF(C76:AG76,"夏休")+COUNTIF(C76:AG76,"冬休")+COUNTIF(C76:AG76,"中止")</f>
        <v>0</v>
      </c>
      <c r="AL75" s="57"/>
    </row>
    <row r="76" spans="2:38" s="34" customFormat="1" ht="13.5" customHeight="1" x14ac:dyDescent="0.2">
      <c r="B76" s="84" t="s">
        <v>20</v>
      </c>
      <c r="C76" s="85"/>
      <c r="D76" s="86"/>
      <c r="E76" s="86"/>
      <c r="F76" s="86"/>
      <c r="G76" s="86"/>
      <c r="H76" s="86"/>
      <c r="I76" s="86"/>
      <c r="J76" s="86"/>
      <c r="K76" s="86"/>
      <c r="L76" s="86"/>
      <c r="M76" s="86"/>
      <c r="N76" s="86"/>
      <c r="O76" s="86"/>
      <c r="P76" s="86"/>
      <c r="Q76" s="86"/>
      <c r="R76" s="86"/>
      <c r="S76" s="86"/>
      <c r="T76" s="86"/>
      <c r="U76" s="86"/>
      <c r="V76" s="86"/>
      <c r="W76" s="86"/>
      <c r="X76" s="86"/>
      <c r="Y76" s="86"/>
      <c r="Z76" s="86"/>
      <c r="AA76" s="86"/>
      <c r="AB76" s="86"/>
      <c r="AC76" s="86"/>
      <c r="AD76" s="86"/>
      <c r="AE76" s="86"/>
      <c r="AF76" s="86"/>
      <c r="AG76" s="87"/>
      <c r="AH76" s="35" t="s">
        <v>1</v>
      </c>
      <c r="AI76" s="36">
        <f>COUNT(C74:AG74)-AI75</f>
        <v>30</v>
      </c>
      <c r="AL76" s="57"/>
    </row>
    <row r="77" spans="2:38" s="34" customFormat="1" ht="13.5" customHeight="1" x14ac:dyDescent="0.2">
      <c r="B77" s="84"/>
      <c r="C77" s="85"/>
      <c r="D77" s="86"/>
      <c r="E77" s="86"/>
      <c r="F77" s="86"/>
      <c r="G77" s="86"/>
      <c r="H77" s="86"/>
      <c r="I77" s="86"/>
      <c r="J77" s="86"/>
      <c r="K77" s="86"/>
      <c r="L77" s="86"/>
      <c r="M77" s="86"/>
      <c r="N77" s="86"/>
      <c r="O77" s="86"/>
      <c r="P77" s="86"/>
      <c r="Q77" s="86"/>
      <c r="R77" s="86"/>
      <c r="S77" s="86"/>
      <c r="T77" s="86"/>
      <c r="U77" s="86"/>
      <c r="V77" s="86"/>
      <c r="W77" s="86"/>
      <c r="X77" s="86"/>
      <c r="Y77" s="86"/>
      <c r="Z77" s="86"/>
      <c r="AA77" s="86"/>
      <c r="AB77" s="86"/>
      <c r="AC77" s="86"/>
      <c r="AD77" s="86"/>
      <c r="AE77" s="86"/>
      <c r="AF77" s="86"/>
      <c r="AG77" s="87"/>
      <c r="AH77" s="35" t="s">
        <v>21</v>
      </c>
      <c r="AI77" s="36">
        <f>+COUNTIF(C78:AG79,"休")</f>
        <v>8</v>
      </c>
      <c r="AJ77" s="37" t="str">
        <f>IF(AI78&gt;0.285,"",IF(AI77&lt;AI74,"←計画日数が足りません",""))</f>
        <v/>
      </c>
      <c r="AL77" s="57"/>
    </row>
    <row r="78" spans="2:38" s="34" customFormat="1" ht="13.5" customHeight="1" x14ac:dyDescent="0.2">
      <c r="B78" s="88" t="s">
        <v>7</v>
      </c>
      <c r="C78" s="89"/>
      <c r="D78" s="90"/>
      <c r="E78" s="98"/>
      <c r="F78" s="90"/>
      <c r="G78" s="90"/>
      <c r="H78" s="90" t="s">
        <v>32</v>
      </c>
      <c r="I78" s="90" t="s">
        <v>32</v>
      </c>
      <c r="J78" s="90"/>
      <c r="K78" s="90"/>
      <c r="L78" s="98"/>
      <c r="M78" s="90"/>
      <c r="N78" s="90"/>
      <c r="O78" s="90" t="s">
        <v>32</v>
      </c>
      <c r="P78" s="90" t="s">
        <v>32</v>
      </c>
      <c r="Q78" s="90"/>
      <c r="R78" s="90"/>
      <c r="S78" s="98"/>
      <c r="T78" s="90"/>
      <c r="U78" s="90"/>
      <c r="V78" s="90" t="s">
        <v>32</v>
      </c>
      <c r="W78" s="90" t="s">
        <v>32</v>
      </c>
      <c r="X78" s="90"/>
      <c r="Y78" s="90"/>
      <c r="Z78" s="98"/>
      <c r="AA78" s="90"/>
      <c r="AB78" s="90"/>
      <c r="AC78" s="90" t="s">
        <v>32</v>
      </c>
      <c r="AD78" s="90" t="s">
        <v>32</v>
      </c>
      <c r="AE78" s="90"/>
      <c r="AF78" s="90"/>
      <c r="AG78" s="91"/>
      <c r="AH78" s="35" t="s">
        <v>22</v>
      </c>
      <c r="AI78" s="38">
        <f>+AI77/AI76</f>
        <v>0.26666666666666666</v>
      </c>
      <c r="AL78" s="57"/>
    </row>
    <row r="79" spans="2:38" s="34" customFormat="1" x14ac:dyDescent="0.2">
      <c r="B79" s="88"/>
      <c r="C79" s="89"/>
      <c r="D79" s="90"/>
      <c r="E79" s="98"/>
      <c r="F79" s="90"/>
      <c r="G79" s="90"/>
      <c r="H79" s="90"/>
      <c r="I79" s="90"/>
      <c r="J79" s="90"/>
      <c r="K79" s="90"/>
      <c r="L79" s="98"/>
      <c r="M79" s="90"/>
      <c r="N79" s="90"/>
      <c r="O79" s="90"/>
      <c r="P79" s="90"/>
      <c r="Q79" s="90"/>
      <c r="R79" s="90"/>
      <c r="S79" s="98"/>
      <c r="T79" s="90"/>
      <c r="U79" s="90"/>
      <c r="V79" s="90"/>
      <c r="W79" s="90"/>
      <c r="X79" s="90"/>
      <c r="Y79" s="90"/>
      <c r="Z79" s="98"/>
      <c r="AA79" s="90"/>
      <c r="AB79" s="90"/>
      <c r="AC79" s="90"/>
      <c r="AD79" s="90"/>
      <c r="AE79" s="90"/>
      <c r="AF79" s="90"/>
      <c r="AG79" s="91"/>
      <c r="AH79" s="35" t="s">
        <v>2</v>
      </c>
      <c r="AI79" s="36">
        <f>+COUNTA(C80:AG81)</f>
        <v>8</v>
      </c>
      <c r="AL79" s="57"/>
    </row>
    <row r="80" spans="2:38" s="34" customFormat="1" x14ac:dyDescent="0.2">
      <c r="B80" s="92" t="s">
        <v>11</v>
      </c>
      <c r="C80" s="93"/>
      <c r="D80" s="94"/>
      <c r="E80" s="100"/>
      <c r="F80" s="94"/>
      <c r="G80" s="94"/>
      <c r="H80" s="94" t="s">
        <v>32</v>
      </c>
      <c r="I80" s="94" t="s">
        <v>32</v>
      </c>
      <c r="J80" s="94"/>
      <c r="K80" s="94"/>
      <c r="L80" s="100"/>
      <c r="M80" s="94"/>
      <c r="N80" s="94"/>
      <c r="O80" s="94" t="s">
        <v>32</v>
      </c>
      <c r="P80" s="94" t="s">
        <v>32</v>
      </c>
      <c r="Q80" s="94"/>
      <c r="R80" s="94"/>
      <c r="S80" s="100"/>
      <c r="T80" s="94"/>
      <c r="U80" s="94"/>
      <c r="V80" s="94" t="s">
        <v>32</v>
      </c>
      <c r="W80" s="94" t="s">
        <v>32</v>
      </c>
      <c r="X80" s="94"/>
      <c r="Y80" s="94"/>
      <c r="Z80" s="100"/>
      <c r="AA80" s="94"/>
      <c r="AB80" s="94"/>
      <c r="AC80" s="94" t="s">
        <v>32</v>
      </c>
      <c r="AD80" s="94" t="s">
        <v>32</v>
      </c>
      <c r="AE80" s="94"/>
      <c r="AF80" s="94"/>
      <c r="AG80" s="95"/>
      <c r="AH80" s="39" t="s">
        <v>23</v>
      </c>
      <c r="AI80" s="40">
        <f>+AI79/AI76</f>
        <v>0.26666666666666666</v>
      </c>
      <c r="AL80" s="22">
        <f>+COUNTIF(C78:AG79,"休")</f>
        <v>8</v>
      </c>
    </row>
    <row r="81" spans="2:38" s="34" customFormat="1" x14ac:dyDescent="0.2">
      <c r="B81" s="92"/>
      <c r="C81" s="93"/>
      <c r="D81" s="94"/>
      <c r="E81" s="94"/>
      <c r="F81" s="94"/>
      <c r="G81" s="94"/>
      <c r="H81" s="94"/>
      <c r="I81" s="94"/>
      <c r="J81" s="94"/>
      <c r="K81" s="94"/>
      <c r="L81" s="94"/>
      <c r="M81" s="94"/>
      <c r="N81" s="94"/>
      <c r="O81" s="94"/>
      <c r="P81" s="94"/>
      <c r="Q81" s="94"/>
      <c r="R81" s="94"/>
      <c r="S81" s="94"/>
      <c r="T81" s="94"/>
      <c r="U81" s="94"/>
      <c r="V81" s="94"/>
      <c r="W81" s="94"/>
      <c r="X81" s="94"/>
      <c r="Y81" s="94"/>
      <c r="Z81" s="94"/>
      <c r="AA81" s="94"/>
      <c r="AB81" s="94"/>
      <c r="AC81" s="94"/>
      <c r="AD81" s="94"/>
      <c r="AE81" s="94"/>
      <c r="AF81" s="94"/>
      <c r="AG81" s="95"/>
      <c r="AH81" s="41" t="s">
        <v>24</v>
      </c>
      <c r="AI81" s="42" t="str">
        <f>IF(7&gt;AI76,"対象外",IF(AI79&gt;=AI74,"OK","NG"))</f>
        <v>OK</v>
      </c>
      <c r="AJ81" s="37" t="str">
        <f>IF(AI81="対象外","←７日間に満たない期間は達成判定の対象外",IF(AI81="NG","←月単位未達成","←月単位達成"))</f>
        <v>←月単位達成</v>
      </c>
      <c r="AL81" s="43" t="str">
        <f>IF(7&gt;AI76,"対象外",IF(AL80&gt;=AI74,"OK","NG"))</f>
        <v>OK</v>
      </c>
    </row>
    <row r="82" spans="2:38" hidden="1" x14ac:dyDescent="0.2">
      <c r="B82" s="44" t="s">
        <v>25</v>
      </c>
      <c r="C82" s="45">
        <f t="shared" ref="C82:AG82" si="31">IF(AND(DAY(C74)&gt;=22,DAY(C74)&lt;=28,C75="土"),1,0)</f>
        <v>0</v>
      </c>
      <c r="D82" s="45">
        <f t="shared" si="31"/>
        <v>0</v>
      </c>
      <c r="E82" s="45">
        <f t="shared" si="31"/>
        <v>0</v>
      </c>
      <c r="F82" s="45">
        <f t="shared" si="31"/>
        <v>0</v>
      </c>
      <c r="G82" s="45">
        <f t="shared" si="31"/>
        <v>0</v>
      </c>
      <c r="H82" s="45">
        <f t="shared" si="31"/>
        <v>0</v>
      </c>
      <c r="I82" s="45">
        <f t="shared" si="31"/>
        <v>0</v>
      </c>
      <c r="J82" s="45">
        <f t="shared" si="31"/>
        <v>0</v>
      </c>
      <c r="K82" s="45">
        <f t="shared" si="31"/>
        <v>0</v>
      </c>
      <c r="L82" s="45">
        <f t="shared" si="31"/>
        <v>0</v>
      </c>
      <c r="M82" s="45">
        <f t="shared" si="31"/>
        <v>0</v>
      </c>
      <c r="N82" s="45">
        <f t="shared" si="31"/>
        <v>0</v>
      </c>
      <c r="O82" s="45">
        <f t="shared" si="31"/>
        <v>0</v>
      </c>
      <c r="P82" s="45">
        <f t="shared" si="31"/>
        <v>0</v>
      </c>
      <c r="Q82" s="45">
        <f t="shared" si="31"/>
        <v>0</v>
      </c>
      <c r="R82" s="45">
        <f t="shared" si="31"/>
        <v>0</v>
      </c>
      <c r="S82" s="45">
        <f t="shared" si="31"/>
        <v>0</v>
      </c>
      <c r="T82" s="45">
        <f t="shared" si="31"/>
        <v>0</v>
      </c>
      <c r="U82" s="45">
        <f t="shared" si="31"/>
        <v>0</v>
      </c>
      <c r="V82" s="45">
        <f t="shared" si="31"/>
        <v>0</v>
      </c>
      <c r="W82" s="45">
        <f t="shared" si="31"/>
        <v>0</v>
      </c>
      <c r="X82" s="45">
        <f t="shared" si="31"/>
        <v>0</v>
      </c>
      <c r="Y82" s="45">
        <f t="shared" si="31"/>
        <v>0</v>
      </c>
      <c r="Z82" s="45">
        <f t="shared" si="31"/>
        <v>0</v>
      </c>
      <c r="AA82" s="45">
        <f t="shared" si="31"/>
        <v>0</v>
      </c>
      <c r="AB82" s="45">
        <f t="shared" si="31"/>
        <v>0</v>
      </c>
      <c r="AC82" s="45">
        <f t="shared" si="31"/>
        <v>1</v>
      </c>
      <c r="AD82" s="45">
        <f t="shared" si="31"/>
        <v>0</v>
      </c>
      <c r="AE82" s="45">
        <f t="shared" si="31"/>
        <v>0</v>
      </c>
      <c r="AF82" s="45">
        <f t="shared" si="31"/>
        <v>0</v>
      </c>
      <c r="AG82" s="45" t="e">
        <f t="shared" si="31"/>
        <v>#VALUE!</v>
      </c>
      <c r="AH82" s="46" t="s">
        <v>26</v>
      </c>
      <c r="AI82" s="47">
        <f>_xlfn.AGGREGATE(9,6,C82:AG82)</f>
        <v>1</v>
      </c>
      <c r="AJ82" s="37"/>
    </row>
    <row r="83" spans="2:38" hidden="1" x14ac:dyDescent="0.2">
      <c r="B83" s="44" t="s">
        <v>27</v>
      </c>
      <c r="C83" s="48">
        <f t="shared" ref="C83:AG83" si="32">IF(AND(DAY(C74)&gt;=22,DAY(C74)&lt;=28,C75="土",OR(C80="休",C80="雨")),1,0)</f>
        <v>0</v>
      </c>
      <c r="D83" s="48">
        <f t="shared" si="32"/>
        <v>0</v>
      </c>
      <c r="E83" s="48">
        <f t="shared" si="32"/>
        <v>0</v>
      </c>
      <c r="F83" s="48">
        <f t="shared" si="32"/>
        <v>0</v>
      </c>
      <c r="G83" s="48">
        <f t="shared" si="32"/>
        <v>0</v>
      </c>
      <c r="H83" s="48">
        <f t="shared" si="32"/>
        <v>0</v>
      </c>
      <c r="I83" s="48">
        <f t="shared" si="32"/>
        <v>0</v>
      </c>
      <c r="J83" s="48">
        <f t="shared" si="32"/>
        <v>0</v>
      </c>
      <c r="K83" s="48">
        <f t="shared" si="32"/>
        <v>0</v>
      </c>
      <c r="L83" s="48">
        <f t="shared" si="32"/>
        <v>0</v>
      </c>
      <c r="M83" s="48">
        <f t="shared" si="32"/>
        <v>0</v>
      </c>
      <c r="N83" s="48">
        <f t="shared" si="32"/>
        <v>0</v>
      </c>
      <c r="O83" s="48">
        <f t="shared" si="32"/>
        <v>0</v>
      </c>
      <c r="P83" s="48">
        <f t="shared" si="32"/>
        <v>0</v>
      </c>
      <c r="Q83" s="48">
        <f t="shared" si="32"/>
        <v>0</v>
      </c>
      <c r="R83" s="48">
        <f t="shared" si="32"/>
        <v>0</v>
      </c>
      <c r="S83" s="48">
        <f t="shared" si="32"/>
        <v>0</v>
      </c>
      <c r="T83" s="48">
        <f t="shared" si="32"/>
        <v>0</v>
      </c>
      <c r="U83" s="48">
        <f t="shared" si="32"/>
        <v>0</v>
      </c>
      <c r="V83" s="48">
        <f t="shared" si="32"/>
        <v>0</v>
      </c>
      <c r="W83" s="48">
        <f t="shared" si="32"/>
        <v>0</v>
      </c>
      <c r="X83" s="48">
        <f t="shared" si="32"/>
        <v>0</v>
      </c>
      <c r="Y83" s="48">
        <f t="shared" si="32"/>
        <v>0</v>
      </c>
      <c r="Z83" s="48">
        <f t="shared" si="32"/>
        <v>0</v>
      </c>
      <c r="AA83" s="48">
        <f t="shared" si="32"/>
        <v>0</v>
      </c>
      <c r="AB83" s="48">
        <f t="shared" si="32"/>
        <v>0</v>
      </c>
      <c r="AC83" s="48">
        <f t="shared" si="32"/>
        <v>1</v>
      </c>
      <c r="AD83" s="48">
        <f t="shared" si="32"/>
        <v>0</v>
      </c>
      <c r="AE83" s="48">
        <f t="shared" si="32"/>
        <v>0</v>
      </c>
      <c r="AF83" s="48">
        <f t="shared" si="32"/>
        <v>0</v>
      </c>
      <c r="AG83" s="48" t="e">
        <f t="shared" si="32"/>
        <v>#VALUE!</v>
      </c>
      <c r="AH83" s="49" t="s">
        <v>28</v>
      </c>
      <c r="AI83" s="47">
        <f>_xlfn.AGGREGATE(9,6,C83:AG83)</f>
        <v>1</v>
      </c>
      <c r="AJ83" s="37"/>
    </row>
    <row r="84" spans="2:38" hidden="1" x14ac:dyDescent="0.2">
      <c r="B84" s="44" t="s">
        <v>29</v>
      </c>
      <c r="C84" s="45">
        <f t="shared" ref="C84:AG84" si="33">IF(AND(DAY(C74)&gt;=8,DAY(C74)&lt;=14,C75="土"),1,0)</f>
        <v>0</v>
      </c>
      <c r="D84" s="45">
        <f t="shared" si="33"/>
        <v>0</v>
      </c>
      <c r="E84" s="45">
        <f t="shared" si="33"/>
        <v>0</v>
      </c>
      <c r="F84" s="45">
        <f t="shared" si="33"/>
        <v>0</v>
      </c>
      <c r="G84" s="45">
        <f t="shared" si="33"/>
        <v>0</v>
      </c>
      <c r="H84" s="45">
        <f t="shared" si="33"/>
        <v>0</v>
      </c>
      <c r="I84" s="45">
        <f t="shared" si="33"/>
        <v>0</v>
      </c>
      <c r="J84" s="45">
        <f t="shared" si="33"/>
        <v>0</v>
      </c>
      <c r="K84" s="45">
        <f t="shared" si="33"/>
        <v>0</v>
      </c>
      <c r="L84" s="45">
        <f t="shared" si="33"/>
        <v>0</v>
      </c>
      <c r="M84" s="45">
        <f t="shared" si="33"/>
        <v>0</v>
      </c>
      <c r="N84" s="45">
        <f t="shared" si="33"/>
        <v>0</v>
      </c>
      <c r="O84" s="45">
        <f t="shared" si="33"/>
        <v>1</v>
      </c>
      <c r="P84" s="45">
        <f t="shared" si="33"/>
        <v>0</v>
      </c>
      <c r="Q84" s="45">
        <f t="shared" si="33"/>
        <v>0</v>
      </c>
      <c r="R84" s="45">
        <f t="shared" si="33"/>
        <v>0</v>
      </c>
      <c r="S84" s="45">
        <f t="shared" si="33"/>
        <v>0</v>
      </c>
      <c r="T84" s="45">
        <f t="shared" si="33"/>
        <v>0</v>
      </c>
      <c r="U84" s="45">
        <f t="shared" si="33"/>
        <v>0</v>
      </c>
      <c r="V84" s="45">
        <f t="shared" si="33"/>
        <v>0</v>
      </c>
      <c r="W84" s="45">
        <f t="shared" si="33"/>
        <v>0</v>
      </c>
      <c r="X84" s="45">
        <f t="shared" si="33"/>
        <v>0</v>
      </c>
      <c r="Y84" s="45">
        <f t="shared" si="33"/>
        <v>0</v>
      </c>
      <c r="Z84" s="45">
        <f t="shared" si="33"/>
        <v>0</v>
      </c>
      <c r="AA84" s="45">
        <f t="shared" si="33"/>
        <v>0</v>
      </c>
      <c r="AB84" s="45">
        <f t="shared" si="33"/>
        <v>0</v>
      </c>
      <c r="AC84" s="45">
        <f t="shared" si="33"/>
        <v>0</v>
      </c>
      <c r="AD84" s="45">
        <f t="shared" si="33"/>
        <v>0</v>
      </c>
      <c r="AE84" s="45">
        <f t="shared" si="33"/>
        <v>0</v>
      </c>
      <c r="AF84" s="45">
        <f t="shared" si="33"/>
        <v>0</v>
      </c>
      <c r="AG84" s="45" t="e">
        <f t="shared" si="33"/>
        <v>#VALUE!</v>
      </c>
      <c r="AH84" s="46" t="s">
        <v>26</v>
      </c>
      <c r="AI84" s="47">
        <f>_xlfn.AGGREGATE(9,6,C84:AG84)</f>
        <v>1</v>
      </c>
      <c r="AJ84" s="37"/>
    </row>
    <row r="85" spans="2:38" hidden="1" x14ac:dyDescent="0.2">
      <c r="B85" s="44" t="s">
        <v>30</v>
      </c>
      <c r="C85" s="48">
        <f t="shared" ref="C85:AG85" si="34">IF(AND(DAY(C74)&gt;=8,DAY(C74)&lt;=14,C75="土",OR(C80="休",C80="雨")),1,0)</f>
        <v>0</v>
      </c>
      <c r="D85" s="48">
        <f t="shared" si="34"/>
        <v>0</v>
      </c>
      <c r="E85" s="48">
        <f t="shared" si="34"/>
        <v>0</v>
      </c>
      <c r="F85" s="48">
        <f t="shared" si="34"/>
        <v>0</v>
      </c>
      <c r="G85" s="48">
        <f t="shared" si="34"/>
        <v>0</v>
      </c>
      <c r="H85" s="48">
        <f t="shared" si="34"/>
        <v>0</v>
      </c>
      <c r="I85" s="48">
        <f t="shared" si="34"/>
        <v>0</v>
      </c>
      <c r="J85" s="48">
        <f t="shared" si="34"/>
        <v>0</v>
      </c>
      <c r="K85" s="48">
        <f t="shared" si="34"/>
        <v>0</v>
      </c>
      <c r="L85" s="48">
        <f t="shared" si="34"/>
        <v>0</v>
      </c>
      <c r="M85" s="48">
        <f t="shared" si="34"/>
        <v>0</v>
      </c>
      <c r="N85" s="48">
        <f t="shared" si="34"/>
        <v>0</v>
      </c>
      <c r="O85" s="48">
        <f t="shared" si="34"/>
        <v>1</v>
      </c>
      <c r="P85" s="48">
        <f t="shared" si="34"/>
        <v>0</v>
      </c>
      <c r="Q85" s="48">
        <f t="shared" si="34"/>
        <v>0</v>
      </c>
      <c r="R85" s="48">
        <f t="shared" si="34"/>
        <v>0</v>
      </c>
      <c r="S85" s="48">
        <f t="shared" si="34"/>
        <v>0</v>
      </c>
      <c r="T85" s="48">
        <f t="shared" si="34"/>
        <v>0</v>
      </c>
      <c r="U85" s="48">
        <f t="shared" si="34"/>
        <v>0</v>
      </c>
      <c r="V85" s="48">
        <f t="shared" si="34"/>
        <v>0</v>
      </c>
      <c r="W85" s="48">
        <f t="shared" si="34"/>
        <v>0</v>
      </c>
      <c r="X85" s="48">
        <f t="shared" si="34"/>
        <v>0</v>
      </c>
      <c r="Y85" s="48">
        <f t="shared" si="34"/>
        <v>0</v>
      </c>
      <c r="Z85" s="48">
        <f t="shared" si="34"/>
        <v>0</v>
      </c>
      <c r="AA85" s="48">
        <f t="shared" si="34"/>
        <v>0</v>
      </c>
      <c r="AB85" s="48">
        <f t="shared" si="34"/>
        <v>0</v>
      </c>
      <c r="AC85" s="48">
        <f t="shared" si="34"/>
        <v>0</v>
      </c>
      <c r="AD85" s="48">
        <f t="shared" si="34"/>
        <v>0</v>
      </c>
      <c r="AE85" s="48">
        <f t="shared" si="34"/>
        <v>0</v>
      </c>
      <c r="AF85" s="48">
        <f t="shared" si="34"/>
        <v>0</v>
      </c>
      <c r="AG85" s="48" t="e">
        <f t="shared" si="34"/>
        <v>#VALUE!</v>
      </c>
      <c r="AH85" s="49" t="s">
        <v>28</v>
      </c>
      <c r="AI85" s="47">
        <f>_xlfn.AGGREGATE(9,6,C85:AG85)</f>
        <v>1</v>
      </c>
      <c r="AJ85" s="37"/>
    </row>
    <row r="86" spans="2:38" s="34" customFormat="1" x14ac:dyDescent="0.2">
      <c r="B86" s="58"/>
      <c r="C86" s="58"/>
      <c r="D86" s="58"/>
      <c r="E86" s="58"/>
      <c r="F86" s="58"/>
      <c r="G86" s="58"/>
      <c r="H86" s="58"/>
      <c r="I86" s="58"/>
      <c r="J86" s="58"/>
      <c r="K86" s="58"/>
      <c r="L86" s="58"/>
      <c r="M86" s="58"/>
      <c r="N86" s="58"/>
      <c r="O86" s="58"/>
      <c r="P86" s="58"/>
      <c r="Q86" s="58"/>
      <c r="R86" s="58"/>
      <c r="S86" s="58"/>
      <c r="T86" s="58"/>
      <c r="U86" s="58"/>
      <c r="V86" s="58"/>
      <c r="W86" s="58"/>
      <c r="X86" s="58"/>
      <c r="Y86" s="58"/>
      <c r="Z86" s="58"/>
      <c r="AA86" s="58"/>
      <c r="AB86" s="58"/>
      <c r="AC86" s="58"/>
      <c r="AD86" s="58"/>
      <c r="AE86" s="58"/>
      <c r="AF86" s="58"/>
      <c r="AG86" s="58"/>
      <c r="AI86" s="58"/>
      <c r="AL86" s="57"/>
    </row>
    <row r="87" spans="2:38" hidden="1" x14ac:dyDescent="0.2">
      <c r="C87" s="2">
        <f>YEAR(C90)</f>
        <v>2025</v>
      </c>
      <c r="D87" s="2">
        <f>MONTH(C90)</f>
        <v>10</v>
      </c>
    </row>
    <row r="88" spans="2:38" x14ac:dyDescent="0.2">
      <c r="B88" s="7" t="s">
        <v>16</v>
      </c>
      <c r="C88" s="96">
        <f>C90</f>
        <v>45931</v>
      </c>
      <c r="D88" s="96"/>
      <c r="E88" s="96"/>
      <c r="F88" s="96"/>
      <c r="G88" s="96"/>
      <c r="H88" s="96"/>
      <c r="I88" s="96"/>
      <c r="J88" s="96"/>
      <c r="K88" s="96"/>
      <c r="L88" s="96"/>
      <c r="M88" s="96"/>
      <c r="N88" s="96"/>
      <c r="O88" s="96"/>
      <c r="P88" s="96"/>
      <c r="Q88" s="96"/>
      <c r="R88" s="96"/>
      <c r="S88" s="96"/>
      <c r="T88" s="96"/>
      <c r="U88" s="96"/>
      <c r="V88" s="96"/>
      <c r="W88" s="96"/>
      <c r="X88" s="96"/>
      <c r="Y88" s="96"/>
      <c r="Z88" s="96"/>
      <c r="AA88" s="96"/>
      <c r="AB88" s="96"/>
      <c r="AC88" s="96"/>
      <c r="AD88" s="96"/>
      <c r="AE88" s="96"/>
      <c r="AF88" s="96"/>
      <c r="AG88" s="96"/>
      <c r="AH88" s="96"/>
      <c r="AI88" s="96"/>
    </row>
    <row r="89" spans="2:38" hidden="1" x14ac:dyDescent="0.2">
      <c r="B89" s="51"/>
      <c r="C89" s="30">
        <f>DATE($C87,$D87,1)</f>
        <v>45931</v>
      </c>
      <c r="D89" s="30">
        <f t="shared" ref="D89:AG89" si="35">C89+1</f>
        <v>45932</v>
      </c>
      <c r="E89" s="30">
        <f t="shared" si="35"/>
        <v>45933</v>
      </c>
      <c r="F89" s="30">
        <f t="shared" si="35"/>
        <v>45934</v>
      </c>
      <c r="G89" s="30">
        <f t="shared" si="35"/>
        <v>45935</v>
      </c>
      <c r="H89" s="30">
        <f t="shared" si="35"/>
        <v>45936</v>
      </c>
      <c r="I89" s="30">
        <f t="shared" si="35"/>
        <v>45937</v>
      </c>
      <c r="J89" s="30">
        <f t="shared" si="35"/>
        <v>45938</v>
      </c>
      <c r="K89" s="30">
        <f t="shared" si="35"/>
        <v>45939</v>
      </c>
      <c r="L89" s="30">
        <f t="shared" si="35"/>
        <v>45940</v>
      </c>
      <c r="M89" s="30">
        <f t="shared" si="35"/>
        <v>45941</v>
      </c>
      <c r="N89" s="30">
        <f t="shared" si="35"/>
        <v>45942</v>
      </c>
      <c r="O89" s="30">
        <f t="shared" si="35"/>
        <v>45943</v>
      </c>
      <c r="P89" s="30">
        <f t="shared" si="35"/>
        <v>45944</v>
      </c>
      <c r="Q89" s="30">
        <f t="shared" si="35"/>
        <v>45945</v>
      </c>
      <c r="R89" s="30">
        <f t="shared" si="35"/>
        <v>45946</v>
      </c>
      <c r="S89" s="30">
        <f t="shared" si="35"/>
        <v>45947</v>
      </c>
      <c r="T89" s="30">
        <f t="shared" si="35"/>
        <v>45948</v>
      </c>
      <c r="U89" s="30">
        <f t="shared" si="35"/>
        <v>45949</v>
      </c>
      <c r="V89" s="30">
        <f t="shared" si="35"/>
        <v>45950</v>
      </c>
      <c r="W89" s="30">
        <f t="shared" si="35"/>
        <v>45951</v>
      </c>
      <c r="X89" s="30">
        <f t="shared" si="35"/>
        <v>45952</v>
      </c>
      <c r="Y89" s="30">
        <f t="shared" si="35"/>
        <v>45953</v>
      </c>
      <c r="Z89" s="30">
        <f t="shared" si="35"/>
        <v>45954</v>
      </c>
      <c r="AA89" s="30">
        <f t="shared" si="35"/>
        <v>45955</v>
      </c>
      <c r="AB89" s="30">
        <f t="shared" si="35"/>
        <v>45956</v>
      </c>
      <c r="AC89" s="30">
        <f t="shared" si="35"/>
        <v>45957</v>
      </c>
      <c r="AD89" s="30">
        <f t="shared" si="35"/>
        <v>45958</v>
      </c>
      <c r="AE89" s="30">
        <f t="shared" si="35"/>
        <v>45959</v>
      </c>
      <c r="AF89" s="30">
        <f t="shared" si="35"/>
        <v>45960</v>
      </c>
      <c r="AG89" s="30">
        <f t="shared" si="35"/>
        <v>45961</v>
      </c>
      <c r="AH89" s="52"/>
      <c r="AI89" s="53"/>
    </row>
    <row r="90" spans="2:38" x14ac:dyDescent="0.2">
      <c r="B90" s="54" t="s">
        <v>17</v>
      </c>
      <c r="C90" s="55">
        <f>IF(EDATE(C73,1)&gt;$G$5,"",EDATE(C73,1))</f>
        <v>45931</v>
      </c>
      <c r="D90" s="30">
        <f t="shared" ref="D90:AG90" si="36">IF(D89&gt;$G$5,"",IF(C90=EOMONTH(DATE($C87,$D87,1),0),"",IF(C90="","",C90+1)))</f>
        <v>45932</v>
      </c>
      <c r="E90" s="30">
        <f t="shared" si="36"/>
        <v>45933</v>
      </c>
      <c r="F90" s="30">
        <f t="shared" si="36"/>
        <v>45934</v>
      </c>
      <c r="G90" s="30">
        <f t="shared" si="36"/>
        <v>45935</v>
      </c>
      <c r="H90" s="30">
        <f t="shared" si="36"/>
        <v>45936</v>
      </c>
      <c r="I90" s="30">
        <f t="shared" si="36"/>
        <v>45937</v>
      </c>
      <c r="J90" s="30">
        <f t="shared" si="36"/>
        <v>45938</v>
      </c>
      <c r="K90" s="30">
        <f t="shared" si="36"/>
        <v>45939</v>
      </c>
      <c r="L90" s="30">
        <f t="shared" si="36"/>
        <v>45940</v>
      </c>
      <c r="M90" s="30">
        <f t="shared" si="36"/>
        <v>45941</v>
      </c>
      <c r="N90" s="30">
        <f t="shared" si="36"/>
        <v>45942</v>
      </c>
      <c r="O90" s="30">
        <f t="shared" si="36"/>
        <v>45943</v>
      </c>
      <c r="P90" s="30">
        <f t="shared" si="36"/>
        <v>45944</v>
      </c>
      <c r="Q90" s="30">
        <f t="shared" si="36"/>
        <v>45945</v>
      </c>
      <c r="R90" s="30">
        <f t="shared" si="36"/>
        <v>45946</v>
      </c>
      <c r="S90" s="30">
        <f t="shared" si="36"/>
        <v>45947</v>
      </c>
      <c r="T90" s="30">
        <f t="shared" si="36"/>
        <v>45948</v>
      </c>
      <c r="U90" s="30">
        <f t="shared" si="36"/>
        <v>45949</v>
      </c>
      <c r="V90" s="30">
        <f t="shared" si="36"/>
        <v>45950</v>
      </c>
      <c r="W90" s="30">
        <f t="shared" si="36"/>
        <v>45951</v>
      </c>
      <c r="X90" s="30">
        <f t="shared" si="36"/>
        <v>45952</v>
      </c>
      <c r="Y90" s="30">
        <f t="shared" si="36"/>
        <v>45953</v>
      </c>
      <c r="Z90" s="30">
        <f t="shared" si="36"/>
        <v>45954</v>
      </c>
      <c r="AA90" s="30">
        <f t="shared" si="36"/>
        <v>45955</v>
      </c>
      <c r="AB90" s="30">
        <f t="shared" si="36"/>
        <v>45956</v>
      </c>
      <c r="AC90" s="30">
        <f t="shared" si="36"/>
        <v>45957</v>
      </c>
      <c r="AD90" s="30">
        <f t="shared" si="36"/>
        <v>45958</v>
      </c>
      <c r="AE90" s="30">
        <f t="shared" si="36"/>
        <v>45959</v>
      </c>
      <c r="AF90" s="30">
        <f t="shared" si="36"/>
        <v>45960</v>
      </c>
      <c r="AG90" s="30">
        <f t="shared" si="36"/>
        <v>45961</v>
      </c>
      <c r="AH90" s="31" t="s">
        <v>18</v>
      </c>
      <c r="AI90" s="32">
        <f>+COUNTIFS(C91:AG91,"土",C92:AG92,"")+COUNTIFS(C91:AG91,"日",C92:AG92,"")</f>
        <v>8</v>
      </c>
    </row>
    <row r="91" spans="2:38" s="34" customFormat="1" x14ac:dyDescent="0.2">
      <c r="B91" s="56" t="s">
        <v>19</v>
      </c>
      <c r="C91" s="33" t="str">
        <f t="shared" ref="C91:AG91" si="37">IFERROR(TEXT(WEEKDAY(+C90),"aaa"),"")</f>
        <v>水</v>
      </c>
      <c r="D91" s="33" t="str">
        <f t="shared" si="37"/>
        <v>木</v>
      </c>
      <c r="E91" s="33" t="str">
        <f t="shared" si="37"/>
        <v>金</v>
      </c>
      <c r="F91" s="33" t="str">
        <f t="shared" si="37"/>
        <v>土</v>
      </c>
      <c r="G91" s="33" t="str">
        <f t="shared" si="37"/>
        <v>日</v>
      </c>
      <c r="H91" s="33" t="str">
        <f t="shared" si="37"/>
        <v>月</v>
      </c>
      <c r="I91" s="33" t="str">
        <f t="shared" si="37"/>
        <v>火</v>
      </c>
      <c r="J91" s="33" t="str">
        <f t="shared" si="37"/>
        <v>水</v>
      </c>
      <c r="K91" s="33" t="str">
        <f t="shared" si="37"/>
        <v>木</v>
      </c>
      <c r="L91" s="33" t="str">
        <f t="shared" si="37"/>
        <v>金</v>
      </c>
      <c r="M91" s="33" t="str">
        <f t="shared" si="37"/>
        <v>土</v>
      </c>
      <c r="N91" s="33" t="str">
        <f t="shared" si="37"/>
        <v>日</v>
      </c>
      <c r="O91" s="33" t="str">
        <f t="shared" si="37"/>
        <v>月</v>
      </c>
      <c r="P91" s="33" t="str">
        <f t="shared" si="37"/>
        <v>火</v>
      </c>
      <c r="Q91" s="33" t="str">
        <f t="shared" si="37"/>
        <v>水</v>
      </c>
      <c r="R91" s="33" t="str">
        <f t="shared" si="37"/>
        <v>木</v>
      </c>
      <c r="S91" s="33" t="str">
        <f t="shared" si="37"/>
        <v>金</v>
      </c>
      <c r="T91" s="33" t="str">
        <f t="shared" si="37"/>
        <v>土</v>
      </c>
      <c r="U91" s="33" t="str">
        <f t="shared" si="37"/>
        <v>日</v>
      </c>
      <c r="V91" s="33" t="str">
        <f t="shared" si="37"/>
        <v>月</v>
      </c>
      <c r="W91" s="33" t="str">
        <f t="shared" si="37"/>
        <v>火</v>
      </c>
      <c r="X91" s="33" t="str">
        <f t="shared" si="37"/>
        <v>水</v>
      </c>
      <c r="Y91" s="33" t="str">
        <f t="shared" si="37"/>
        <v>木</v>
      </c>
      <c r="Z91" s="33" t="str">
        <f t="shared" si="37"/>
        <v>金</v>
      </c>
      <c r="AA91" s="33" t="str">
        <f t="shared" si="37"/>
        <v>土</v>
      </c>
      <c r="AB91" s="33" t="str">
        <f t="shared" si="37"/>
        <v>日</v>
      </c>
      <c r="AC91" s="33" t="str">
        <f t="shared" si="37"/>
        <v>月</v>
      </c>
      <c r="AD91" s="33" t="str">
        <f t="shared" si="37"/>
        <v>火</v>
      </c>
      <c r="AE91" s="33" t="str">
        <f t="shared" si="37"/>
        <v>水</v>
      </c>
      <c r="AF91" s="33" t="str">
        <f t="shared" si="37"/>
        <v>木</v>
      </c>
      <c r="AG91" s="33" t="str">
        <f t="shared" si="37"/>
        <v>金</v>
      </c>
      <c r="AH91" s="31" t="s">
        <v>20</v>
      </c>
      <c r="AI91" s="32">
        <f>+COUNTIF(C92:AG92,"夏休")+COUNTIF(C92:AG92,"冬休")+COUNTIF(C92:AG92,"中止")</f>
        <v>0</v>
      </c>
      <c r="AL91" s="57"/>
    </row>
    <row r="92" spans="2:38" s="34" customFormat="1" ht="13.5" customHeight="1" x14ac:dyDescent="0.2">
      <c r="B92" s="84" t="s">
        <v>20</v>
      </c>
      <c r="C92" s="85"/>
      <c r="D92" s="86"/>
      <c r="E92" s="86"/>
      <c r="F92" s="86"/>
      <c r="G92" s="86"/>
      <c r="H92" s="86"/>
      <c r="I92" s="86"/>
      <c r="J92" s="86"/>
      <c r="K92" s="86"/>
      <c r="L92" s="86"/>
      <c r="M92" s="86"/>
      <c r="N92" s="86"/>
      <c r="O92" s="86"/>
      <c r="P92" s="86"/>
      <c r="Q92" s="86"/>
      <c r="R92" s="86"/>
      <c r="S92" s="86"/>
      <c r="T92" s="86"/>
      <c r="U92" s="86"/>
      <c r="V92" s="86"/>
      <c r="W92" s="86"/>
      <c r="X92" s="86"/>
      <c r="Y92" s="86"/>
      <c r="Z92" s="86"/>
      <c r="AA92" s="86"/>
      <c r="AB92" s="86"/>
      <c r="AC92" s="86"/>
      <c r="AD92" s="86"/>
      <c r="AE92" s="86"/>
      <c r="AF92" s="86"/>
      <c r="AG92" s="87"/>
      <c r="AH92" s="35" t="s">
        <v>1</v>
      </c>
      <c r="AI92" s="36">
        <f>COUNT(C90:AG90)-AI91</f>
        <v>31</v>
      </c>
      <c r="AL92" s="57"/>
    </row>
    <row r="93" spans="2:38" s="34" customFormat="1" ht="13.5" customHeight="1" x14ac:dyDescent="0.2">
      <c r="B93" s="84"/>
      <c r="C93" s="85"/>
      <c r="D93" s="86"/>
      <c r="E93" s="86"/>
      <c r="F93" s="86"/>
      <c r="G93" s="86"/>
      <c r="H93" s="86"/>
      <c r="I93" s="86"/>
      <c r="J93" s="86"/>
      <c r="K93" s="86"/>
      <c r="L93" s="86"/>
      <c r="M93" s="86"/>
      <c r="N93" s="86"/>
      <c r="O93" s="86"/>
      <c r="P93" s="86"/>
      <c r="Q93" s="86"/>
      <c r="R93" s="86"/>
      <c r="S93" s="86"/>
      <c r="T93" s="86"/>
      <c r="U93" s="86"/>
      <c r="V93" s="86"/>
      <c r="W93" s="86"/>
      <c r="X93" s="86"/>
      <c r="Y93" s="86"/>
      <c r="Z93" s="86"/>
      <c r="AA93" s="86"/>
      <c r="AB93" s="86"/>
      <c r="AC93" s="86"/>
      <c r="AD93" s="86"/>
      <c r="AE93" s="86"/>
      <c r="AF93" s="86"/>
      <c r="AG93" s="87"/>
      <c r="AH93" s="35" t="s">
        <v>21</v>
      </c>
      <c r="AI93" s="36">
        <f>+COUNTIF(C94:AG95,"休")</f>
        <v>8</v>
      </c>
      <c r="AJ93" s="37" t="str">
        <f>IF(AI94&gt;0.285,"",IF(AI93&lt;AI90,"←計画日数が足りません",""))</f>
        <v/>
      </c>
      <c r="AL93" s="57"/>
    </row>
    <row r="94" spans="2:38" s="34" customFormat="1" ht="13.5" customHeight="1" x14ac:dyDescent="0.2">
      <c r="B94" s="88" t="s">
        <v>7</v>
      </c>
      <c r="C94" s="89"/>
      <c r="D94" s="90"/>
      <c r="E94" s="90"/>
      <c r="F94" s="90" t="s">
        <v>32</v>
      </c>
      <c r="G94" s="90" t="s">
        <v>32</v>
      </c>
      <c r="H94" s="90"/>
      <c r="I94" s="98"/>
      <c r="J94" s="90"/>
      <c r="K94" s="90"/>
      <c r="L94" s="90"/>
      <c r="M94" s="90" t="s">
        <v>32</v>
      </c>
      <c r="N94" s="90" t="s">
        <v>32</v>
      </c>
      <c r="O94" s="90"/>
      <c r="P94" s="98"/>
      <c r="Q94" s="90"/>
      <c r="R94" s="90"/>
      <c r="S94" s="90"/>
      <c r="T94" s="90" t="s">
        <v>32</v>
      </c>
      <c r="U94" s="90" t="s">
        <v>32</v>
      </c>
      <c r="V94" s="90"/>
      <c r="W94" s="98"/>
      <c r="X94" s="90"/>
      <c r="Y94" s="90"/>
      <c r="Z94" s="90"/>
      <c r="AA94" s="90" t="s">
        <v>32</v>
      </c>
      <c r="AB94" s="90" t="s">
        <v>32</v>
      </c>
      <c r="AC94" s="90"/>
      <c r="AD94" s="98"/>
      <c r="AE94" s="90"/>
      <c r="AF94" s="90"/>
      <c r="AG94" s="91"/>
      <c r="AH94" s="35" t="s">
        <v>22</v>
      </c>
      <c r="AI94" s="38">
        <f>+AI93/AI92</f>
        <v>0.25806451612903225</v>
      </c>
      <c r="AL94" s="57"/>
    </row>
    <row r="95" spans="2:38" s="34" customFormat="1" x14ac:dyDescent="0.2">
      <c r="B95" s="88"/>
      <c r="C95" s="89"/>
      <c r="D95" s="90"/>
      <c r="E95" s="90"/>
      <c r="F95" s="90"/>
      <c r="G95" s="90"/>
      <c r="H95" s="90"/>
      <c r="I95" s="98"/>
      <c r="J95" s="90"/>
      <c r="K95" s="90"/>
      <c r="L95" s="90"/>
      <c r="M95" s="90"/>
      <c r="N95" s="90"/>
      <c r="O95" s="90"/>
      <c r="P95" s="98"/>
      <c r="Q95" s="90"/>
      <c r="R95" s="90"/>
      <c r="S95" s="90"/>
      <c r="T95" s="90"/>
      <c r="U95" s="90"/>
      <c r="V95" s="90"/>
      <c r="W95" s="98"/>
      <c r="X95" s="90"/>
      <c r="Y95" s="90"/>
      <c r="Z95" s="90"/>
      <c r="AA95" s="90"/>
      <c r="AB95" s="90"/>
      <c r="AC95" s="90"/>
      <c r="AD95" s="98"/>
      <c r="AE95" s="90"/>
      <c r="AF95" s="90"/>
      <c r="AG95" s="91"/>
      <c r="AH95" s="35" t="s">
        <v>2</v>
      </c>
      <c r="AI95" s="36">
        <f>+COUNTA(C96:AG97)</f>
        <v>8</v>
      </c>
      <c r="AL95" s="57"/>
    </row>
    <row r="96" spans="2:38" s="34" customFormat="1" x14ac:dyDescent="0.2">
      <c r="B96" s="92" t="s">
        <v>11</v>
      </c>
      <c r="C96" s="93"/>
      <c r="D96" s="94"/>
      <c r="E96" s="94"/>
      <c r="F96" s="94" t="s">
        <v>32</v>
      </c>
      <c r="G96" s="94" t="s">
        <v>32</v>
      </c>
      <c r="H96" s="94"/>
      <c r="I96" s="100"/>
      <c r="J96" s="94"/>
      <c r="K96" s="94" t="s">
        <v>33</v>
      </c>
      <c r="L96" s="94"/>
      <c r="M96" s="94"/>
      <c r="N96" s="94" t="s">
        <v>32</v>
      </c>
      <c r="O96" s="94"/>
      <c r="P96" s="100"/>
      <c r="Q96" s="94"/>
      <c r="R96" s="94"/>
      <c r="S96" s="94"/>
      <c r="T96" s="94" t="s">
        <v>32</v>
      </c>
      <c r="U96" s="94" t="s">
        <v>32</v>
      </c>
      <c r="V96" s="94"/>
      <c r="W96" s="100"/>
      <c r="X96" s="94"/>
      <c r="Y96" s="94"/>
      <c r="Z96" s="94"/>
      <c r="AA96" s="94" t="s">
        <v>32</v>
      </c>
      <c r="AB96" s="94" t="s">
        <v>32</v>
      </c>
      <c r="AC96" s="94"/>
      <c r="AD96" s="100"/>
      <c r="AE96" s="94"/>
      <c r="AF96" s="94"/>
      <c r="AG96" s="95"/>
      <c r="AH96" s="39" t="s">
        <v>23</v>
      </c>
      <c r="AI96" s="40">
        <f>+AI95/AI92</f>
        <v>0.25806451612903225</v>
      </c>
      <c r="AL96" s="22">
        <f>+COUNTIF(C94:AG95,"休")</f>
        <v>8</v>
      </c>
    </row>
    <row r="97" spans="2:38" s="34" customFormat="1" x14ac:dyDescent="0.2">
      <c r="B97" s="92"/>
      <c r="C97" s="93"/>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5"/>
      <c r="AH97" s="41" t="s">
        <v>24</v>
      </c>
      <c r="AI97" s="42" t="str">
        <f>IF(7&gt;AI92,"対象外",IF(AI95&gt;=AI90,"OK","NG"))</f>
        <v>OK</v>
      </c>
      <c r="AJ97" s="37" t="str">
        <f>IF(AI97="対象外","←７日間に満たない期間は達成判定の対象外",IF(AI97="NG","←月単位未達成","←月単位達成"))</f>
        <v>←月単位達成</v>
      </c>
      <c r="AL97" s="43" t="str">
        <f>IF(7&gt;AI92,"対象外",IF(AL96&gt;=AI90,"OK","NG"))</f>
        <v>OK</v>
      </c>
    </row>
    <row r="98" spans="2:38" hidden="1" x14ac:dyDescent="0.2">
      <c r="B98" s="44" t="s">
        <v>25</v>
      </c>
      <c r="C98" s="45">
        <f t="shared" ref="C98:AG98" si="38">IF(AND(DAY(C90)&gt;=22,DAY(C90)&lt;=28,C91="土"),1,0)</f>
        <v>0</v>
      </c>
      <c r="D98" s="45">
        <f t="shared" si="38"/>
        <v>0</v>
      </c>
      <c r="E98" s="45">
        <f t="shared" si="38"/>
        <v>0</v>
      </c>
      <c r="F98" s="45">
        <f t="shared" si="38"/>
        <v>0</v>
      </c>
      <c r="G98" s="45">
        <f t="shared" si="38"/>
        <v>0</v>
      </c>
      <c r="H98" s="45">
        <f t="shared" si="38"/>
        <v>0</v>
      </c>
      <c r="I98" s="45">
        <f t="shared" si="38"/>
        <v>0</v>
      </c>
      <c r="J98" s="45">
        <f t="shared" si="38"/>
        <v>0</v>
      </c>
      <c r="K98" s="45">
        <f t="shared" si="38"/>
        <v>0</v>
      </c>
      <c r="L98" s="45">
        <f t="shared" si="38"/>
        <v>0</v>
      </c>
      <c r="M98" s="45">
        <f t="shared" si="38"/>
        <v>0</v>
      </c>
      <c r="N98" s="45">
        <f t="shared" si="38"/>
        <v>0</v>
      </c>
      <c r="O98" s="45">
        <f t="shared" si="38"/>
        <v>0</v>
      </c>
      <c r="P98" s="45">
        <f t="shared" si="38"/>
        <v>0</v>
      </c>
      <c r="Q98" s="45">
        <f t="shared" si="38"/>
        <v>0</v>
      </c>
      <c r="R98" s="45">
        <f t="shared" si="38"/>
        <v>0</v>
      </c>
      <c r="S98" s="45">
        <f t="shared" si="38"/>
        <v>0</v>
      </c>
      <c r="T98" s="45">
        <f t="shared" si="38"/>
        <v>0</v>
      </c>
      <c r="U98" s="45">
        <f t="shared" si="38"/>
        <v>0</v>
      </c>
      <c r="V98" s="45">
        <f t="shared" si="38"/>
        <v>0</v>
      </c>
      <c r="W98" s="45">
        <f t="shared" si="38"/>
        <v>0</v>
      </c>
      <c r="X98" s="45">
        <f t="shared" si="38"/>
        <v>0</v>
      </c>
      <c r="Y98" s="45">
        <f t="shared" si="38"/>
        <v>0</v>
      </c>
      <c r="Z98" s="45">
        <f t="shared" si="38"/>
        <v>0</v>
      </c>
      <c r="AA98" s="45">
        <f t="shared" si="38"/>
        <v>1</v>
      </c>
      <c r="AB98" s="45">
        <f t="shared" si="38"/>
        <v>0</v>
      </c>
      <c r="AC98" s="45">
        <f t="shared" si="38"/>
        <v>0</v>
      </c>
      <c r="AD98" s="45">
        <f t="shared" si="38"/>
        <v>0</v>
      </c>
      <c r="AE98" s="45">
        <f t="shared" si="38"/>
        <v>0</v>
      </c>
      <c r="AF98" s="45">
        <f t="shared" si="38"/>
        <v>0</v>
      </c>
      <c r="AG98" s="45">
        <f t="shared" si="38"/>
        <v>0</v>
      </c>
      <c r="AH98" s="46" t="s">
        <v>26</v>
      </c>
      <c r="AI98" s="47">
        <f>_xlfn.AGGREGATE(9,6,C98:AG98)</f>
        <v>1</v>
      </c>
      <c r="AJ98" s="37"/>
    </row>
    <row r="99" spans="2:38" hidden="1" x14ac:dyDescent="0.2">
      <c r="B99" s="44" t="s">
        <v>27</v>
      </c>
      <c r="C99" s="48">
        <f t="shared" ref="C99:AG99" si="39">IF(AND(DAY(C90)&gt;=22,DAY(C90)&lt;=28,C91="土",OR(C96="休",C96="雨")),1,0)</f>
        <v>0</v>
      </c>
      <c r="D99" s="48">
        <f t="shared" si="39"/>
        <v>0</v>
      </c>
      <c r="E99" s="48">
        <f t="shared" si="39"/>
        <v>0</v>
      </c>
      <c r="F99" s="48">
        <f t="shared" si="39"/>
        <v>0</v>
      </c>
      <c r="G99" s="48">
        <f t="shared" si="39"/>
        <v>0</v>
      </c>
      <c r="H99" s="48">
        <f t="shared" si="39"/>
        <v>0</v>
      </c>
      <c r="I99" s="48">
        <f t="shared" si="39"/>
        <v>0</v>
      </c>
      <c r="J99" s="48">
        <f t="shared" si="39"/>
        <v>0</v>
      </c>
      <c r="K99" s="48">
        <f t="shared" si="39"/>
        <v>0</v>
      </c>
      <c r="L99" s="48">
        <f t="shared" si="39"/>
        <v>0</v>
      </c>
      <c r="M99" s="48">
        <f t="shared" si="39"/>
        <v>0</v>
      </c>
      <c r="N99" s="48">
        <f t="shared" si="39"/>
        <v>0</v>
      </c>
      <c r="O99" s="48">
        <f t="shared" si="39"/>
        <v>0</v>
      </c>
      <c r="P99" s="48">
        <f t="shared" si="39"/>
        <v>0</v>
      </c>
      <c r="Q99" s="48">
        <f t="shared" si="39"/>
        <v>0</v>
      </c>
      <c r="R99" s="48">
        <f t="shared" si="39"/>
        <v>0</v>
      </c>
      <c r="S99" s="48">
        <f t="shared" si="39"/>
        <v>0</v>
      </c>
      <c r="T99" s="48">
        <f t="shared" si="39"/>
        <v>0</v>
      </c>
      <c r="U99" s="48">
        <f t="shared" si="39"/>
        <v>0</v>
      </c>
      <c r="V99" s="48">
        <f t="shared" si="39"/>
        <v>0</v>
      </c>
      <c r="W99" s="48">
        <f t="shared" si="39"/>
        <v>0</v>
      </c>
      <c r="X99" s="48">
        <f t="shared" si="39"/>
        <v>0</v>
      </c>
      <c r="Y99" s="48">
        <f t="shared" si="39"/>
        <v>0</v>
      </c>
      <c r="Z99" s="48">
        <f t="shared" si="39"/>
        <v>0</v>
      </c>
      <c r="AA99" s="48">
        <f t="shared" si="39"/>
        <v>1</v>
      </c>
      <c r="AB99" s="48">
        <f t="shared" si="39"/>
        <v>0</v>
      </c>
      <c r="AC99" s="48">
        <f t="shared" si="39"/>
        <v>0</v>
      </c>
      <c r="AD99" s="48">
        <f t="shared" si="39"/>
        <v>0</v>
      </c>
      <c r="AE99" s="48">
        <f t="shared" si="39"/>
        <v>0</v>
      </c>
      <c r="AF99" s="48">
        <f t="shared" si="39"/>
        <v>0</v>
      </c>
      <c r="AG99" s="48">
        <f t="shared" si="39"/>
        <v>0</v>
      </c>
      <c r="AH99" s="49" t="s">
        <v>28</v>
      </c>
      <c r="AI99" s="47">
        <f>_xlfn.AGGREGATE(9,6,C99:AG99)</f>
        <v>1</v>
      </c>
      <c r="AJ99" s="37"/>
    </row>
    <row r="100" spans="2:38" hidden="1" x14ac:dyDescent="0.2">
      <c r="B100" s="44" t="s">
        <v>29</v>
      </c>
      <c r="C100" s="45">
        <f t="shared" ref="C100:AG100" si="40">IF(AND(DAY(C90)&gt;=8,DAY(C90)&lt;=14,C91="土"),1,0)</f>
        <v>0</v>
      </c>
      <c r="D100" s="45">
        <f t="shared" si="40"/>
        <v>0</v>
      </c>
      <c r="E100" s="45">
        <f t="shared" si="40"/>
        <v>0</v>
      </c>
      <c r="F100" s="45">
        <f t="shared" si="40"/>
        <v>0</v>
      </c>
      <c r="G100" s="45">
        <f t="shared" si="40"/>
        <v>0</v>
      </c>
      <c r="H100" s="45">
        <f t="shared" si="40"/>
        <v>0</v>
      </c>
      <c r="I100" s="45">
        <f t="shared" si="40"/>
        <v>0</v>
      </c>
      <c r="J100" s="45">
        <f t="shared" si="40"/>
        <v>0</v>
      </c>
      <c r="K100" s="45">
        <f t="shared" si="40"/>
        <v>0</v>
      </c>
      <c r="L100" s="45">
        <f t="shared" si="40"/>
        <v>0</v>
      </c>
      <c r="M100" s="45">
        <f t="shared" si="40"/>
        <v>1</v>
      </c>
      <c r="N100" s="45">
        <f t="shared" si="40"/>
        <v>0</v>
      </c>
      <c r="O100" s="45">
        <f t="shared" si="40"/>
        <v>0</v>
      </c>
      <c r="P100" s="45">
        <f t="shared" si="40"/>
        <v>0</v>
      </c>
      <c r="Q100" s="45">
        <f t="shared" si="40"/>
        <v>0</v>
      </c>
      <c r="R100" s="45">
        <f t="shared" si="40"/>
        <v>0</v>
      </c>
      <c r="S100" s="45">
        <f t="shared" si="40"/>
        <v>0</v>
      </c>
      <c r="T100" s="45">
        <f t="shared" si="40"/>
        <v>0</v>
      </c>
      <c r="U100" s="45">
        <f t="shared" si="40"/>
        <v>0</v>
      </c>
      <c r="V100" s="45">
        <f t="shared" si="40"/>
        <v>0</v>
      </c>
      <c r="W100" s="45">
        <f t="shared" si="40"/>
        <v>0</v>
      </c>
      <c r="X100" s="45">
        <f t="shared" si="40"/>
        <v>0</v>
      </c>
      <c r="Y100" s="45">
        <f t="shared" si="40"/>
        <v>0</v>
      </c>
      <c r="Z100" s="45">
        <f t="shared" si="40"/>
        <v>0</v>
      </c>
      <c r="AA100" s="45">
        <f t="shared" si="40"/>
        <v>0</v>
      </c>
      <c r="AB100" s="45">
        <f t="shared" si="40"/>
        <v>0</v>
      </c>
      <c r="AC100" s="45">
        <f t="shared" si="40"/>
        <v>0</v>
      </c>
      <c r="AD100" s="45">
        <f t="shared" si="40"/>
        <v>0</v>
      </c>
      <c r="AE100" s="45">
        <f t="shared" si="40"/>
        <v>0</v>
      </c>
      <c r="AF100" s="45">
        <f t="shared" si="40"/>
        <v>0</v>
      </c>
      <c r="AG100" s="45">
        <f t="shared" si="40"/>
        <v>0</v>
      </c>
      <c r="AH100" s="46" t="s">
        <v>26</v>
      </c>
      <c r="AI100" s="47">
        <f>_xlfn.AGGREGATE(9,6,C100:AG100)</f>
        <v>1</v>
      </c>
      <c r="AJ100" s="37"/>
    </row>
    <row r="101" spans="2:38" hidden="1" x14ac:dyDescent="0.2">
      <c r="B101" s="44" t="s">
        <v>30</v>
      </c>
      <c r="C101" s="48">
        <f t="shared" ref="C101:AG101" si="41">IF(AND(DAY(C90)&gt;=8,DAY(C90)&lt;=14,C91="土",OR(C96="休",C96="雨")),1,0)</f>
        <v>0</v>
      </c>
      <c r="D101" s="48">
        <f t="shared" si="41"/>
        <v>0</v>
      </c>
      <c r="E101" s="48">
        <f t="shared" si="41"/>
        <v>0</v>
      </c>
      <c r="F101" s="48">
        <f t="shared" si="41"/>
        <v>0</v>
      </c>
      <c r="G101" s="48">
        <f t="shared" si="41"/>
        <v>0</v>
      </c>
      <c r="H101" s="48">
        <f t="shared" si="41"/>
        <v>0</v>
      </c>
      <c r="I101" s="48">
        <f t="shared" si="41"/>
        <v>0</v>
      </c>
      <c r="J101" s="48">
        <f t="shared" si="41"/>
        <v>0</v>
      </c>
      <c r="K101" s="48">
        <f t="shared" si="41"/>
        <v>0</v>
      </c>
      <c r="L101" s="48">
        <f t="shared" si="41"/>
        <v>0</v>
      </c>
      <c r="M101" s="48">
        <f t="shared" si="41"/>
        <v>0</v>
      </c>
      <c r="N101" s="48">
        <f t="shared" si="41"/>
        <v>0</v>
      </c>
      <c r="O101" s="48">
        <f t="shared" si="41"/>
        <v>0</v>
      </c>
      <c r="P101" s="48">
        <f t="shared" si="41"/>
        <v>0</v>
      </c>
      <c r="Q101" s="48">
        <f t="shared" si="41"/>
        <v>0</v>
      </c>
      <c r="R101" s="48">
        <f t="shared" si="41"/>
        <v>0</v>
      </c>
      <c r="S101" s="48">
        <f t="shared" si="41"/>
        <v>0</v>
      </c>
      <c r="T101" s="48">
        <f t="shared" si="41"/>
        <v>0</v>
      </c>
      <c r="U101" s="48">
        <f t="shared" si="41"/>
        <v>0</v>
      </c>
      <c r="V101" s="48">
        <f t="shared" si="41"/>
        <v>0</v>
      </c>
      <c r="W101" s="48">
        <f t="shared" si="41"/>
        <v>0</v>
      </c>
      <c r="X101" s="48">
        <f t="shared" si="41"/>
        <v>0</v>
      </c>
      <c r="Y101" s="48">
        <f t="shared" si="41"/>
        <v>0</v>
      </c>
      <c r="Z101" s="48">
        <f t="shared" si="41"/>
        <v>0</v>
      </c>
      <c r="AA101" s="48">
        <f t="shared" si="41"/>
        <v>0</v>
      </c>
      <c r="AB101" s="48">
        <f t="shared" si="41"/>
        <v>0</v>
      </c>
      <c r="AC101" s="48">
        <f t="shared" si="41"/>
        <v>0</v>
      </c>
      <c r="AD101" s="48">
        <f t="shared" si="41"/>
        <v>0</v>
      </c>
      <c r="AE101" s="48">
        <f t="shared" si="41"/>
        <v>0</v>
      </c>
      <c r="AF101" s="48">
        <f t="shared" si="41"/>
        <v>0</v>
      </c>
      <c r="AG101" s="48">
        <f t="shared" si="41"/>
        <v>0</v>
      </c>
      <c r="AH101" s="49" t="s">
        <v>28</v>
      </c>
      <c r="AI101" s="47">
        <f>_xlfn.AGGREGATE(9,6,C101:AG101)</f>
        <v>0</v>
      </c>
      <c r="AJ101" s="37"/>
    </row>
    <row r="102" spans="2:38" s="34" customFormat="1" x14ac:dyDescent="0.2">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I102" s="58"/>
      <c r="AL102" s="57"/>
    </row>
    <row r="103" spans="2:38" hidden="1" x14ac:dyDescent="0.2">
      <c r="C103" s="2">
        <f>YEAR(C106)</f>
        <v>2025</v>
      </c>
      <c r="D103" s="2">
        <f>MONTH(C106)</f>
        <v>11</v>
      </c>
    </row>
    <row r="104" spans="2:38" x14ac:dyDescent="0.2">
      <c r="B104" s="7" t="s">
        <v>16</v>
      </c>
      <c r="C104" s="96">
        <f>C106</f>
        <v>45962</v>
      </c>
      <c r="D104" s="96"/>
      <c r="E104" s="96"/>
      <c r="F104" s="96"/>
      <c r="G104" s="96"/>
      <c r="H104" s="96"/>
      <c r="I104" s="96"/>
      <c r="J104" s="96"/>
      <c r="K104" s="96"/>
      <c r="L104" s="96"/>
      <c r="M104" s="96"/>
      <c r="N104" s="96"/>
      <c r="O104" s="96"/>
      <c r="P104" s="96"/>
      <c r="Q104" s="96"/>
      <c r="R104" s="96"/>
      <c r="S104" s="96"/>
      <c r="T104" s="96"/>
      <c r="U104" s="96"/>
      <c r="V104" s="96"/>
      <c r="W104" s="96"/>
      <c r="X104" s="96"/>
      <c r="Y104" s="96"/>
      <c r="Z104" s="96"/>
      <c r="AA104" s="96"/>
      <c r="AB104" s="96"/>
      <c r="AC104" s="96"/>
      <c r="AD104" s="96"/>
      <c r="AE104" s="96"/>
      <c r="AF104" s="96"/>
      <c r="AG104" s="96"/>
      <c r="AH104" s="96"/>
      <c r="AI104" s="96"/>
    </row>
    <row r="105" spans="2:38" hidden="1" x14ac:dyDescent="0.2">
      <c r="B105" s="51"/>
      <c r="C105" s="30">
        <f>DATE($C103,$D103,1)</f>
        <v>45962</v>
      </c>
      <c r="D105" s="30">
        <f t="shared" ref="D105:AG105" si="42">C105+1</f>
        <v>45963</v>
      </c>
      <c r="E105" s="30">
        <f t="shared" si="42"/>
        <v>45964</v>
      </c>
      <c r="F105" s="30">
        <f t="shared" si="42"/>
        <v>45965</v>
      </c>
      <c r="G105" s="30">
        <f t="shared" si="42"/>
        <v>45966</v>
      </c>
      <c r="H105" s="30">
        <f t="shared" si="42"/>
        <v>45967</v>
      </c>
      <c r="I105" s="30">
        <f t="shared" si="42"/>
        <v>45968</v>
      </c>
      <c r="J105" s="30">
        <f t="shared" si="42"/>
        <v>45969</v>
      </c>
      <c r="K105" s="30">
        <f t="shared" si="42"/>
        <v>45970</v>
      </c>
      <c r="L105" s="30">
        <f t="shared" si="42"/>
        <v>45971</v>
      </c>
      <c r="M105" s="30">
        <f t="shared" si="42"/>
        <v>45972</v>
      </c>
      <c r="N105" s="30">
        <f t="shared" si="42"/>
        <v>45973</v>
      </c>
      <c r="O105" s="30">
        <f t="shared" si="42"/>
        <v>45974</v>
      </c>
      <c r="P105" s="30">
        <f t="shared" si="42"/>
        <v>45975</v>
      </c>
      <c r="Q105" s="30">
        <f t="shared" si="42"/>
        <v>45976</v>
      </c>
      <c r="R105" s="30">
        <f t="shared" si="42"/>
        <v>45977</v>
      </c>
      <c r="S105" s="30">
        <f t="shared" si="42"/>
        <v>45978</v>
      </c>
      <c r="T105" s="30">
        <f t="shared" si="42"/>
        <v>45979</v>
      </c>
      <c r="U105" s="30">
        <f t="shared" si="42"/>
        <v>45980</v>
      </c>
      <c r="V105" s="30">
        <f t="shared" si="42"/>
        <v>45981</v>
      </c>
      <c r="W105" s="30">
        <f t="shared" si="42"/>
        <v>45982</v>
      </c>
      <c r="X105" s="30">
        <f t="shared" si="42"/>
        <v>45983</v>
      </c>
      <c r="Y105" s="30">
        <f t="shared" si="42"/>
        <v>45984</v>
      </c>
      <c r="Z105" s="30">
        <f t="shared" si="42"/>
        <v>45985</v>
      </c>
      <c r="AA105" s="30">
        <f t="shared" si="42"/>
        <v>45986</v>
      </c>
      <c r="AB105" s="30">
        <f t="shared" si="42"/>
        <v>45987</v>
      </c>
      <c r="AC105" s="30">
        <f t="shared" si="42"/>
        <v>45988</v>
      </c>
      <c r="AD105" s="30">
        <f t="shared" si="42"/>
        <v>45989</v>
      </c>
      <c r="AE105" s="30">
        <f t="shared" si="42"/>
        <v>45990</v>
      </c>
      <c r="AF105" s="30">
        <f t="shared" si="42"/>
        <v>45991</v>
      </c>
      <c r="AG105" s="30">
        <f t="shared" si="42"/>
        <v>45992</v>
      </c>
      <c r="AH105" s="52"/>
      <c r="AI105" s="53"/>
    </row>
    <row r="106" spans="2:38" x14ac:dyDescent="0.2">
      <c r="B106" s="54" t="s">
        <v>17</v>
      </c>
      <c r="C106" s="55">
        <f>IF(EDATE(C89,1)&gt;$G$5,"",EDATE(C89,1))</f>
        <v>45962</v>
      </c>
      <c r="D106" s="30">
        <f t="shared" ref="D106:AG106" si="43">IF(D105&gt;$G$5,"",IF(C106=EOMONTH(DATE($C103,$D103,1),0),"",IF(C106="","",C106+1)))</f>
        <v>45963</v>
      </c>
      <c r="E106" s="30">
        <f t="shared" si="43"/>
        <v>45964</v>
      </c>
      <c r="F106" s="30">
        <f t="shared" si="43"/>
        <v>45965</v>
      </c>
      <c r="G106" s="30">
        <f t="shared" si="43"/>
        <v>45966</v>
      </c>
      <c r="H106" s="30">
        <f t="shared" si="43"/>
        <v>45967</v>
      </c>
      <c r="I106" s="30">
        <f t="shared" si="43"/>
        <v>45968</v>
      </c>
      <c r="J106" s="30">
        <f t="shared" si="43"/>
        <v>45969</v>
      </c>
      <c r="K106" s="30">
        <f t="shared" si="43"/>
        <v>45970</v>
      </c>
      <c r="L106" s="30">
        <f t="shared" si="43"/>
        <v>45971</v>
      </c>
      <c r="M106" s="30">
        <f t="shared" si="43"/>
        <v>45972</v>
      </c>
      <c r="N106" s="30">
        <f t="shared" si="43"/>
        <v>45973</v>
      </c>
      <c r="O106" s="30">
        <f t="shared" si="43"/>
        <v>45974</v>
      </c>
      <c r="P106" s="30">
        <f t="shared" si="43"/>
        <v>45975</v>
      </c>
      <c r="Q106" s="30">
        <f t="shared" si="43"/>
        <v>45976</v>
      </c>
      <c r="R106" s="30">
        <f t="shared" si="43"/>
        <v>45977</v>
      </c>
      <c r="S106" s="30">
        <f t="shared" si="43"/>
        <v>45978</v>
      </c>
      <c r="T106" s="30">
        <f t="shared" si="43"/>
        <v>45979</v>
      </c>
      <c r="U106" s="30">
        <f t="shared" si="43"/>
        <v>45980</v>
      </c>
      <c r="V106" s="30">
        <f t="shared" si="43"/>
        <v>45981</v>
      </c>
      <c r="W106" s="30">
        <f t="shared" si="43"/>
        <v>45982</v>
      </c>
      <c r="X106" s="30">
        <f t="shared" si="43"/>
        <v>45983</v>
      </c>
      <c r="Y106" s="30">
        <f t="shared" si="43"/>
        <v>45984</v>
      </c>
      <c r="Z106" s="30">
        <f t="shared" si="43"/>
        <v>45985</v>
      </c>
      <c r="AA106" s="30">
        <f t="shared" si="43"/>
        <v>45986</v>
      </c>
      <c r="AB106" s="30">
        <f t="shared" si="43"/>
        <v>45987</v>
      </c>
      <c r="AC106" s="30">
        <f t="shared" si="43"/>
        <v>45988</v>
      </c>
      <c r="AD106" s="30">
        <f t="shared" si="43"/>
        <v>45989</v>
      </c>
      <c r="AE106" s="30">
        <f t="shared" si="43"/>
        <v>45990</v>
      </c>
      <c r="AF106" s="30">
        <f t="shared" si="43"/>
        <v>45991</v>
      </c>
      <c r="AG106" s="30" t="str">
        <f t="shared" si="43"/>
        <v/>
      </c>
      <c r="AH106" s="31" t="s">
        <v>18</v>
      </c>
      <c r="AI106" s="32">
        <f>+COUNTIFS(C107:AG107,"土",C108:AG108,"")+COUNTIFS(C107:AG107,"日",C108:AG108,"")</f>
        <v>10</v>
      </c>
    </row>
    <row r="107" spans="2:38" s="34" customFormat="1" x14ac:dyDescent="0.2">
      <c r="B107" s="56" t="s">
        <v>19</v>
      </c>
      <c r="C107" s="33" t="str">
        <f t="shared" ref="C107:AG107" si="44">IFERROR(TEXT(WEEKDAY(+C106),"aaa"),"")</f>
        <v>土</v>
      </c>
      <c r="D107" s="33" t="str">
        <f t="shared" si="44"/>
        <v>日</v>
      </c>
      <c r="E107" s="33" t="str">
        <f t="shared" si="44"/>
        <v>月</v>
      </c>
      <c r="F107" s="33" t="str">
        <f t="shared" si="44"/>
        <v>火</v>
      </c>
      <c r="G107" s="33" t="str">
        <f t="shared" si="44"/>
        <v>水</v>
      </c>
      <c r="H107" s="33" t="str">
        <f t="shared" si="44"/>
        <v>木</v>
      </c>
      <c r="I107" s="33" t="str">
        <f t="shared" si="44"/>
        <v>金</v>
      </c>
      <c r="J107" s="33" t="str">
        <f t="shared" si="44"/>
        <v>土</v>
      </c>
      <c r="K107" s="33" t="str">
        <f t="shared" si="44"/>
        <v>日</v>
      </c>
      <c r="L107" s="33" t="str">
        <f t="shared" si="44"/>
        <v>月</v>
      </c>
      <c r="M107" s="33" t="str">
        <f t="shared" si="44"/>
        <v>火</v>
      </c>
      <c r="N107" s="33" t="str">
        <f t="shared" si="44"/>
        <v>水</v>
      </c>
      <c r="O107" s="33" t="str">
        <f t="shared" si="44"/>
        <v>木</v>
      </c>
      <c r="P107" s="33" t="str">
        <f t="shared" si="44"/>
        <v>金</v>
      </c>
      <c r="Q107" s="33" t="str">
        <f t="shared" si="44"/>
        <v>土</v>
      </c>
      <c r="R107" s="33" t="str">
        <f t="shared" si="44"/>
        <v>日</v>
      </c>
      <c r="S107" s="33" t="str">
        <f t="shared" si="44"/>
        <v>月</v>
      </c>
      <c r="T107" s="33" t="str">
        <f t="shared" si="44"/>
        <v>火</v>
      </c>
      <c r="U107" s="33" t="str">
        <f t="shared" si="44"/>
        <v>水</v>
      </c>
      <c r="V107" s="33" t="str">
        <f t="shared" si="44"/>
        <v>木</v>
      </c>
      <c r="W107" s="33" t="str">
        <f t="shared" si="44"/>
        <v>金</v>
      </c>
      <c r="X107" s="33" t="str">
        <f t="shared" si="44"/>
        <v>土</v>
      </c>
      <c r="Y107" s="33" t="str">
        <f t="shared" si="44"/>
        <v>日</v>
      </c>
      <c r="Z107" s="33" t="str">
        <f t="shared" si="44"/>
        <v>月</v>
      </c>
      <c r="AA107" s="33" t="str">
        <f t="shared" si="44"/>
        <v>火</v>
      </c>
      <c r="AB107" s="33" t="str">
        <f t="shared" si="44"/>
        <v>水</v>
      </c>
      <c r="AC107" s="33" t="str">
        <f t="shared" si="44"/>
        <v>木</v>
      </c>
      <c r="AD107" s="33" t="str">
        <f t="shared" si="44"/>
        <v>金</v>
      </c>
      <c r="AE107" s="33" t="str">
        <f t="shared" si="44"/>
        <v>土</v>
      </c>
      <c r="AF107" s="33" t="str">
        <f t="shared" si="44"/>
        <v>日</v>
      </c>
      <c r="AG107" s="33" t="str">
        <f t="shared" si="44"/>
        <v/>
      </c>
      <c r="AH107" s="31" t="s">
        <v>20</v>
      </c>
      <c r="AI107" s="32">
        <f>+COUNTIF(C108:AG108,"夏休")+COUNTIF(C108:AG108,"冬休")+COUNTIF(C108:AG108,"中止")</f>
        <v>0</v>
      </c>
      <c r="AL107" s="57"/>
    </row>
    <row r="108" spans="2:38" s="34" customFormat="1" ht="13.5" customHeight="1" x14ac:dyDescent="0.2">
      <c r="B108" s="84" t="s">
        <v>20</v>
      </c>
      <c r="C108" s="85"/>
      <c r="D108" s="86"/>
      <c r="E108" s="86"/>
      <c r="F108" s="86"/>
      <c r="G108" s="86"/>
      <c r="H108" s="86"/>
      <c r="I108" s="86"/>
      <c r="J108" s="86"/>
      <c r="K108" s="86"/>
      <c r="L108" s="86"/>
      <c r="M108" s="86"/>
      <c r="N108" s="86"/>
      <c r="O108" s="86"/>
      <c r="P108" s="86"/>
      <c r="Q108" s="86"/>
      <c r="R108" s="86"/>
      <c r="S108" s="86"/>
      <c r="T108" s="86"/>
      <c r="U108" s="86"/>
      <c r="V108" s="86"/>
      <c r="W108" s="86"/>
      <c r="X108" s="86"/>
      <c r="Y108" s="86"/>
      <c r="Z108" s="86"/>
      <c r="AA108" s="86"/>
      <c r="AB108" s="86"/>
      <c r="AC108" s="86"/>
      <c r="AD108" s="86"/>
      <c r="AE108" s="86"/>
      <c r="AF108" s="86"/>
      <c r="AG108" s="87"/>
      <c r="AH108" s="35" t="s">
        <v>1</v>
      </c>
      <c r="AI108" s="36">
        <f>COUNT(C106:AG106)-AI107</f>
        <v>30</v>
      </c>
      <c r="AL108" s="57"/>
    </row>
    <row r="109" spans="2:38" s="34" customFormat="1" ht="13.5" customHeight="1" x14ac:dyDescent="0.2">
      <c r="B109" s="84"/>
      <c r="C109" s="85"/>
      <c r="D109" s="86"/>
      <c r="E109" s="86"/>
      <c r="F109" s="86"/>
      <c r="G109" s="86"/>
      <c r="H109" s="86"/>
      <c r="I109" s="86"/>
      <c r="J109" s="86"/>
      <c r="K109" s="86"/>
      <c r="L109" s="86"/>
      <c r="M109" s="86"/>
      <c r="N109" s="86"/>
      <c r="O109" s="86"/>
      <c r="P109" s="86"/>
      <c r="Q109" s="86"/>
      <c r="R109" s="86"/>
      <c r="S109" s="86"/>
      <c r="T109" s="86"/>
      <c r="U109" s="86"/>
      <c r="V109" s="86"/>
      <c r="W109" s="86"/>
      <c r="X109" s="86"/>
      <c r="Y109" s="86"/>
      <c r="Z109" s="86"/>
      <c r="AA109" s="86"/>
      <c r="AB109" s="86"/>
      <c r="AC109" s="86"/>
      <c r="AD109" s="86"/>
      <c r="AE109" s="86"/>
      <c r="AF109" s="86"/>
      <c r="AG109" s="87"/>
      <c r="AH109" s="35" t="s">
        <v>21</v>
      </c>
      <c r="AI109" s="36">
        <f>+COUNTIF(C110:AG111,"休")</f>
        <v>10</v>
      </c>
      <c r="AJ109" s="37" t="str">
        <f>IF(AI110&gt;0.285,"",IF(AI109&lt;AI106,"←計画日数が足りません",""))</f>
        <v/>
      </c>
      <c r="AL109" s="57"/>
    </row>
    <row r="110" spans="2:38" s="34" customFormat="1" ht="13.5" customHeight="1" x14ac:dyDescent="0.2">
      <c r="B110" s="88" t="s">
        <v>7</v>
      </c>
      <c r="C110" s="89" t="s">
        <v>32</v>
      </c>
      <c r="D110" s="90" t="s">
        <v>32</v>
      </c>
      <c r="E110" s="90"/>
      <c r="F110" s="90"/>
      <c r="G110" s="98"/>
      <c r="H110" s="90"/>
      <c r="I110" s="90"/>
      <c r="J110" s="90" t="s">
        <v>32</v>
      </c>
      <c r="K110" s="90" t="s">
        <v>32</v>
      </c>
      <c r="L110" s="90"/>
      <c r="M110" s="90"/>
      <c r="N110" s="98"/>
      <c r="O110" s="90"/>
      <c r="P110" s="90"/>
      <c r="Q110" s="90" t="s">
        <v>32</v>
      </c>
      <c r="R110" s="90" t="s">
        <v>32</v>
      </c>
      <c r="S110" s="90"/>
      <c r="T110" s="90"/>
      <c r="U110" s="98"/>
      <c r="V110" s="90"/>
      <c r="W110" s="90"/>
      <c r="X110" s="90" t="s">
        <v>32</v>
      </c>
      <c r="Y110" s="90" t="s">
        <v>32</v>
      </c>
      <c r="Z110" s="90"/>
      <c r="AA110" s="90"/>
      <c r="AB110" s="98"/>
      <c r="AC110" s="90"/>
      <c r="AD110" s="90"/>
      <c r="AE110" s="90" t="s">
        <v>32</v>
      </c>
      <c r="AF110" s="90" t="s">
        <v>32</v>
      </c>
      <c r="AG110" s="91"/>
      <c r="AH110" s="35" t="s">
        <v>22</v>
      </c>
      <c r="AI110" s="38">
        <f>+AI109/AI108</f>
        <v>0.33333333333333331</v>
      </c>
      <c r="AL110" s="57"/>
    </row>
    <row r="111" spans="2:38" s="34" customFormat="1" x14ac:dyDescent="0.2">
      <c r="B111" s="88"/>
      <c r="C111" s="89"/>
      <c r="D111" s="90"/>
      <c r="E111" s="90"/>
      <c r="F111" s="90"/>
      <c r="G111" s="98"/>
      <c r="H111" s="90"/>
      <c r="I111" s="90"/>
      <c r="J111" s="90"/>
      <c r="K111" s="90"/>
      <c r="L111" s="90"/>
      <c r="M111" s="90"/>
      <c r="N111" s="98"/>
      <c r="O111" s="90"/>
      <c r="P111" s="90"/>
      <c r="Q111" s="90"/>
      <c r="R111" s="90"/>
      <c r="S111" s="90"/>
      <c r="T111" s="90"/>
      <c r="U111" s="98"/>
      <c r="V111" s="90"/>
      <c r="W111" s="90"/>
      <c r="X111" s="90"/>
      <c r="Y111" s="90"/>
      <c r="Z111" s="90"/>
      <c r="AA111" s="90"/>
      <c r="AB111" s="98"/>
      <c r="AC111" s="90"/>
      <c r="AD111" s="90"/>
      <c r="AE111" s="90"/>
      <c r="AF111" s="90"/>
      <c r="AG111" s="91"/>
      <c r="AH111" s="35" t="s">
        <v>2</v>
      </c>
      <c r="AI111" s="36">
        <f>+COUNTA(C112:AG113)</f>
        <v>10</v>
      </c>
      <c r="AL111" s="57"/>
    </row>
    <row r="112" spans="2:38" s="34" customFormat="1" x14ac:dyDescent="0.2">
      <c r="B112" s="92" t="s">
        <v>11</v>
      </c>
      <c r="C112" s="93" t="s">
        <v>32</v>
      </c>
      <c r="D112" s="94" t="s">
        <v>32</v>
      </c>
      <c r="E112" s="94"/>
      <c r="F112" s="94"/>
      <c r="G112" s="100"/>
      <c r="H112" s="94"/>
      <c r="I112" s="94"/>
      <c r="J112" s="94" t="s">
        <v>32</v>
      </c>
      <c r="K112" s="94" t="s">
        <v>32</v>
      </c>
      <c r="L112" s="94"/>
      <c r="M112" s="94"/>
      <c r="N112" s="100"/>
      <c r="O112" s="94"/>
      <c r="P112" s="94"/>
      <c r="Q112" s="94" t="s">
        <v>32</v>
      </c>
      <c r="R112" s="94" t="s">
        <v>32</v>
      </c>
      <c r="S112" s="94"/>
      <c r="T112" s="94"/>
      <c r="U112" s="100"/>
      <c r="V112" s="94"/>
      <c r="W112" s="94"/>
      <c r="X112" s="94" t="s">
        <v>32</v>
      </c>
      <c r="Y112" s="94" t="s">
        <v>32</v>
      </c>
      <c r="Z112" s="94"/>
      <c r="AA112" s="94"/>
      <c r="AB112" s="100"/>
      <c r="AC112" s="94"/>
      <c r="AD112" s="94"/>
      <c r="AE112" s="94" t="s">
        <v>32</v>
      </c>
      <c r="AF112" s="94" t="s">
        <v>32</v>
      </c>
      <c r="AG112" s="95"/>
      <c r="AH112" s="39" t="s">
        <v>23</v>
      </c>
      <c r="AI112" s="40">
        <f>+AI111/AI108</f>
        <v>0.33333333333333331</v>
      </c>
      <c r="AL112" s="22">
        <f>+COUNTIF(C110:AG111,"休")</f>
        <v>10</v>
      </c>
    </row>
    <row r="113" spans="2:38" s="34" customFormat="1" x14ac:dyDescent="0.2">
      <c r="B113" s="92"/>
      <c r="C113" s="93"/>
      <c r="D113" s="94"/>
      <c r="E113" s="94"/>
      <c r="F113" s="94"/>
      <c r="G113" s="94"/>
      <c r="H113" s="94"/>
      <c r="I113" s="94"/>
      <c r="J113" s="94"/>
      <c r="K113" s="94"/>
      <c r="L113" s="94"/>
      <c r="M113" s="94"/>
      <c r="N113" s="94"/>
      <c r="O113" s="94"/>
      <c r="P113" s="94"/>
      <c r="Q113" s="94"/>
      <c r="R113" s="94"/>
      <c r="S113" s="94"/>
      <c r="T113" s="94"/>
      <c r="U113" s="94"/>
      <c r="V113" s="94"/>
      <c r="W113" s="94"/>
      <c r="X113" s="94"/>
      <c r="Y113" s="94"/>
      <c r="Z113" s="94"/>
      <c r="AA113" s="94"/>
      <c r="AB113" s="94"/>
      <c r="AC113" s="94"/>
      <c r="AD113" s="94"/>
      <c r="AE113" s="94"/>
      <c r="AF113" s="94"/>
      <c r="AG113" s="95"/>
      <c r="AH113" s="41" t="s">
        <v>24</v>
      </c>
      <c r="AI113" s="42" t="str">
        <f>IF(7&gt;AI108,"対象外",IF(AI111&gt;=AI106,"OK","NG"))</f>
        <v>OK</v>
      </c>
      <c r="AJ113" s="37" t="str">
        <f>IF(AI113="対象外","←７日間に満たない期間は達成判定の対象外",IF(AI113="NG","←月単位未達成","←月単位達成"))</f>
        <v>←月単位達成</v>
      </c>
      <c r="AL113" s="43" t="str">
        <f>IF(7&gt;AI108,"対象外",IF(AL112&gt;=AI106,"OK","NG"))</f>
        <v>OK</v>
      </c>
    </row>
    <row r="114" spans="2:38" hidden="1" x14ac:dyDescent="0.2">
      <c r="B114" s="44" t="s">
        <v>25</v>
      </c>
      <c r="C114" s="45">
        <f t="shared" ref="C114:AG114" si="45">IF(AND(DAY(C106)&gt;=22,DAY(C106)&lt;=28,C107="土"),1,0)</f>
        <v>0</v>
      </c>
      <c r="D114" s="45">
        <f t="shared" si="45"/>
        <v>0</v>
      </c>
      <c r="E114" s="45">
        <f t="shared" si="45"/>
        <v>0</v>
      </c>
      <c r="F114" s="45">
        <f t="shared" si="45"/>
        <v>0</v>
      </c>
      <c r="G114" s="45">
        <f t="shared" si="45"/>
        <v>0</v>
      </c>
      <c r="H114" s="45">
        <f t="shared" si="45"/>
        <v>0</v>
      </c>
      <c r="I114" s="45">
        <f t="shared" si="45"/>
        <v>0</v>
      </c>
      <c r="J114" s="45">
        <f t="shared" si="45"/>
        <v>0</v>
      </c>
      <c r="K114" s="45">
        <f t="shared" si="45"/>
        <v>0</v>
      </c>
      <c r="L114" s="45">
        <f t="shared" si="45"/>
        <v>0</v>
      </c>
      <c r="M114" s="45">
        <f t="shared" si="45"/>
        <v>0</v>
      </c>
      <c r="N114" s="45">
        <f t="shared" si="45"/>
        <v>0</v>
      </c>
      <c r="O114" s="45">
        <f t="shared" si="45"/>
        <v>0</v>
      </c>
      <c r="P114" s="45">
        <f t="shared" si="45"/>
        <v>0</v>
      </c>
      <c r="Q114" s="45">
        <f t="shared" si="45"/>
        <v>0</v>
      </c>
      <c r="R114" s="45">
        <f t="shared" si="45"/>
        <v>0</v>
      </c>
      <c r="S114" s="45">
        <f t="shared" si="45"/>
        <v>0</v>
      </c>
      <c r="T114" s="45">
        <f t="shared" si="45"/>
        <v>0</v>
      </c>
      <c r="U114" s="45">
        <f t="shared" si="45"/>
        <v>0</v>
      </c>
      <c r="V114" s="45">
        <f t="shared" si="45"/>
        <v>0</v>
      </c>
      <c r="W114" s="45">
        <f t="shared" si="45"/>
        <v>0</v>
      </c>
      <c r="X114" s="45">
        <f t="shared" si="45"/>
        <v>1</v>
      </c>
      <c r="Y114" s="45">
        <f t="shared" si="45"/>
        <v>0</v>
      </c>
      <c r="Z114" s="45">
        <f t="shared" si="45"/>
        <v>0</v>
      </c>
      <c r="AA114" s="45">
        <f t="shared" si="45"/>
        <v>0</v>
      </c>
      <c r="AB114" s="45">
        <f t="shared" si="45"/>
        <v>0</v>
      </c>
      <c r="AC114" s="45">
        <f t="shared" si="45"/>
        <v>0</v>
      </c>
      <c r="AD114" s="45">
        <f t="shared" si="45"/>
        <v>0</v>
      </c>
      <c r="AE114" s="45">
        <f t="shared" si="45"/>
        <v>0</v>
      </c>
      <c r="AF114" s="45">
        <f t="shared" si="45"/>
        <v>0</v>
      </c>
      <c r="AG114" s="45" t="e">
        <f t="shared" si="45"/>
        <v>#VALUE!</v>
      </c>
      <c r="AH114" s="46" t="s">
        <v>26</v>
      </c>
      <c r="AI114" s="47">
        <f>_xlfn.AGGREGATE(9,6,C114:AG114)</f>
        <v>1</v>
      </c>
      <c r="AJ114" s="37"/>
    </row>
    <row r="115" spans="2:38" hidden="1" x14ac:dyDescent="0.2">
      <c r="B115" s="44" t="s">
        <v>27</v>
      </c>
      <c r="C115" s="48">
        <f t="shared" ref="C115:AG115" si="46">IF(AND(DAY(C106)&gt;=22,DAY(C106)&lt;=28,C107="土",OR(C112="休",C112="雨")),1,0)</f>
        <v>0</v>
      </c>
      <c r="D115" s="48">
        <f t="shared" si="46"/>
        <v>0</v>
      </c>
      <c r="E115" s="48">
        <f t="shared" si="46"/>
        <v>0</v>
      </c>
      <c r="F115" s="48">
        <f t="shared" si="46"/>
        <v>0</v>
      </c>
      <c r="G115" s="48">
        <f t="shared" si="46"/>
        <v>0</v>
      </c>
      <c r="H115" s="48">
        <f t="shared" si="46"/>
        <v>0</v>
      </c>
      <c r="I115" s="48">
        <f t="shared" si="46"/>
        <v>0</v>
      </c>
      <c r="J115" s="48">
        <f t="shared" si="46"/>
        <v>0</v>
      </c>
      <c r="K115" s="48">
        <f t="shared" si="46"/>
        <v>0</v>
      </c>
      <c r="L115" s="48">
        <f t="shared" si="46"/>
        <v>0</v>
      </c>
      <c r="M115" s="48">
        <f t="shared" si="46"/>
        <v>0</v>
      </c>
      <c r="N115" s="48">
        <f t="shared" si="46"/>
        <v>0</v>
      </c>
      <c r="O115" s="48">
        <f t="shared" si="46"/>
        <v>0</v>
      </c>
      <c r="P115" s="48">
        <f t="shared" si="46"/>
        <v>0</v>
      </c>
      <c r="Q115" s="48">
        <f t="shared" si="46"/>
        <v>0</v>
      </c>
      <c r="R115" s="48">
        <f t="shared" si="46"/>
        <v>0</v>
      </c>
      <c r="S115" s="48">
        <f t="shared" si="46"/>
        <v>0</v>
      </c>
      <c r="T115" s="48">
        <f t="shared" si="46"/>
        <v>0</v>
      </c>
      <c r="U115" s="48">
        <f t="shared" si="46"/>
        <v>0</v>
      </c>
      <c r="V115" s="48">
        <f t="shared" si="46"/>
        <v>0</v>
      </c>
      <c r="W115" s="48">
        <f t="shared" si="46"/>
        <v>0</v>
      </c>
      <c r="X115" s="48">
        <f t="shared" si="46"/>
        <v>1</v>
      </c>
      <c r="Y115" s="48">
        <f t="shared" si="46"/>
        <v>0</v>
      </c>
      <c r="Z115" s="48">
        <f t="shared" si="46"/>
        <v>0</v>
      </c>
      <c r="AA115" s="48">
        <f t="shared" si="46"/>
        <v>0</v>
      </c>
      <c r="AB115" s="48">
        <f t="shared" si="46"/>
        <v>0</v>
      </c>
      <c r="AC115" s="48">
        <f t="shared" si="46"/>
        <v>0</v>
      </c>
      <c r="AD115" s="48">
        <f t="shared" si="46"/>
        <v>0</v>
      </c>
      <c r="AE115" s="48">
        <f t="shared" si="46"/>
        <v>0</v>
      </c>
      <c r="AF115" s="48">
        <f t="shared" si="46"/>
        <v>0</v>
      </c>
      <c r="AG115" s="48" t="e">
        <f t="shared" si="46"/>
        <v>#VALUE!</v>
      </c>
      <c r="AH115" s="49" t="s">
        <v>28</v>
      </c>
      <c r="AI115" s="47">
        <f>_xlfn.AGGREGATE(9,6,C115:AG115)</f>
        <v>1</v>
      </c>
      <c r="AJ115" s="37"/>
    </row>
    <row r="116" spans="2:38" hidden="1" x14ac:dyDescent="0.2">
      <c r="B116" s="44" t="s">
        <v>29</v>
      </c>
      <c r="C116" s="45">
        <f t="shared" ref="C116:AG116" si="47">IF(AND(DAY(C106)&gt;=8,DAY(C106)&lt;=14,C107="土"),1,0)</f>
        <v>0</v>
      </c>
      <c r="D116" s="45">
        <f t="shared" si="47"/>
        <v>0</v>
      </c>
      <c r="E116" s="45">
        <f t="shared" si="47"/>
        <v>0</v>
      </c>
      <c r="F116" s="45">
        <f t="shared" si="47"/>
        <v>0</v>
      </c>
      <c r="G116" s="45">
        <f t="shared" si="47"/>
        <v>0</v>
      </c>
      <c r="H116" s="45">
        <f t="shared" si="47"/>
        <v>0</v>
      </c>
      <c r="I116" s="45">
        <f t="shared" si="47"/>
        <v>0</v>
      </c>
      <c r="J116" s="45">
        <f t="shared" si="47"/>
        <v>1</v>
      </c>
      <c r="K116" s="45">
        <f t="shared" si="47"/>
        <v>0</v>
      </c>
      <c r="L116" s="45">
        <f t="shared" si="47"/>
        <v>0</v>
      </c>
      <c r="M116" s="45">
        <f t="shared" si="47"/>
        <v>0</v>
      </c>
      <c r="N116" s="45">
        <f t="shared" si="47"/>
        <v>0</v>
      </c>
      <c r="O116" s="45">
        <f t="shared" si="47"/>
        <v>0</v>
      </c>
      <c r="P116" s="45">
        <f t="shared" si="47"/>
        <v>0</v>
      </c>
      <c r="Q116" s="45">
        <f t="shared" si="47"/>
        <v>0</v>
      </c>
      <c r="R116" s="45">
        <f t="shared" si="47"/>
        <v>0</v>
      </c>
      <c r="S116" s="45">
        <f t="shared" si="47"/>
        <v>0</v>
      </c>
      <c r="T116" s="45">
        <f t="shared" si="47"/>
        <v>0</v>
      </c>
      <c r="U116" s="45">
        <f t="shared" si="47"/>
        <v>0</v>
      </c>
      <c r="V116" s="45">
        <f t="shared" si="47"/>
        <v>0</v>
      </c>
      <c r="W116" s="45">
        <f t="shared" si="47"/>
        <v>0</v>
      </c>
      <c r="X116" s="45">
        <f t="shared" si="47"/>
        <v>0</v>
      </c>
      <c r="Y116" s="45">
        <f t="shared" si="47"/>
        <v>0</v>
      </c>
      <c r="Z116" s="45">
        <f t="shared" si="47"/>
        <v>0</v>
      </c>
      <c r="AA116" s="45">
        <f t="shared" si="47"/>
        <v>0</v>
      </c>
      <c r="AB116" s="45">
        <f t="shared" si="47"/>
        <v>0</v>
      </c>
      <c r="AC116" s="45">
        <f t="shared" si="47"/>
        <v>0</v>
      </c>
      <c r="AD116" s="45">
        <f t="shared" si="47"/>
        <v>0</v>
      </c>
      <c r="AE116" s="45">
        <f t="shared" si="47"/>
        <v>0</v>
      </c>
      <c r="AF116" s="45">
        <f t="shared" si="47"/>
        <v>0</v>
      </c>
      <c r="AG116" s="45" t="e">
        <f t="shared" si="47"/>
        <v>#VALUE!</v>
      </c>
      <c r="AH116" s="46" t="s">
        <v>26</v>
      </c>
      <c r="AI116" s="47">
        <f>_xlfn.AGGREGATE(9,6,C116:AG116)</f>
        <v>1</v>
      </c>
      <c r="AJ116" s="37"/>
    </row>
    <row r="117" spans="2:38" hidden="1" x14ac:dyDescent="0.2">
      <c r="B117" s="44" t="s">
        <v>30</v>
      </c>
      <c r="C117" s="48">
        <f t="shared" ref="C117:AG117" si="48">IF(AND(DAY(C106)&gt;=8,DAY(C106)&lt;=14,C107="土",OR(C112="休",C112="雨")),1,0)</f>
        <v>0</v>
      </c>
      <c r="D117" s="48">
        <f t="shared" si="48"/>
        <v>0</v>
      </c>
      <c r="E117" s="48">
        <f t="shared" si="48"/>
        <v>0</v>
      </c>
      <c r="F117" s="48">
        <f t="shared" si="48"/>
        <v>0</v>
      </c>
      <c r="G117" s="48">
        <f t="shared" si="48"/>
        <v>0</v>
      </c>
      <c r="H117" s="48">
        <f t="shared" si="48"/>
        <v>0</v>
      </c>
      <c r="I117" s="48">
        <f t="shared" si="48"/>
        <v>0</v>
      </c>
      <c r="J117" s="48">
        <f t="shared" si="48"/>
        <v>1</v>
      </c>
      <c r="K117" s="48">
        <f t="shared" si="48"/>
        <v>0</v>
      </c>
      <c r="L117" s="48">
        <f t="shared" si="48"/>
        <v>0</v>
      </c>
      <c r="M117" s="48">
        <f t="shared" si="48"/>
        <v>0</v>
      </c>
      <c r="N117" s="48">
        <f t="shared" si="48"/>
        <v>0</v>
      </c>
      <c r="O117" s="48">
        <f t="shared" si="48"/>
        <v>0</v>
      </c>
      <c r="P117" s="48">
        <f t="shared" si="48"/>
        <v>0</v>
      </c>
      <c r="Q117" s="48">
        <f t="shared" si="48"/>
        <v>0</v>
      </c>
      <c r="R117" s="48">
        <f t="shared" si="48"/>
        <v>0</v>
      </c>
      <c r="S117" s="48">
        <f t="shared" si="48"/>
        <v>0</v>
      </c>
      <c r="T117" s="48">
        <f t="shared" si="48"/>
        <v>0</v>
      </c>
      <c r="U117" s="48">
        <f t="shared" si="48"/>
        <v>0</v>
      </c>
      <c r="V117" s="48">
        <f t="shared" si="48"/>
        <v>0</v>
      </c>
      <c r="W117" s="48">
        <f t="shared" si="48"/>
        <v>0</v>
      </c>
      <c r="X117" s="48">
        <f t="shared" si="48"/>
        <v>0</v>
      </c>
      <c r="Y117" s="48">
        <f t="shared" si="48"/>
        <v>0</v>
      </c>
      <c r="Z117" s="48">
        <f t="shared" si="48"/>
        <v>0</v>
      </c>
      <c r="AA117" s="48">
        <f t="shared" si="48"/>
        <v>0</v>
      </c>
      <c r="AB117" s="48">
        <f t="shared" si="48"/>
        <v>0</v>
      </c>
      <c r="AC117" s="48">
        <f t="shared" si="48"/>
        <v>0</v>
      </c>
      <c r="AD117" s="48">
        <f t="shared" si="48"/>
        <v>0</v>
      </c>
      <c r="AE117" s="48">
        <f t="shared" si="48"/>
        <v>0</v>
      </c>
      <c r="AF117" s="48">
        <f t="shared" si="48"/>
        <v>0</v>
      </c>
      <c r="AG117" s="48" t="e">
        <f t="shared" si="48"/>
        <v>#VALUE!</v>
      </c>
      <c r="AH117" s="49" t="s">
        <v>28</v>
      </c>
      <c r="AI117" s="47">
        <f>_xlfn.AGGREGATE(9,6,C117:AG117)</f>
        <v>1</v>
      </c>
      <c r="AJ117" s="37"/>
    </row>
    <row r="118" spans="2:38" s="34" customFormat="1" x14ac:dyDescent="0.2">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I118" s="58"/>
      <c r="AL118" s="57"/>
    </row>
    <row r="119" spans="2:38" hidden="1" x14ac:dyDescent="0.2">
      <c r="C119" s="2">
        <f>YEAR(C122)</f>
        <v>2025</v>
      </c>
      <c r="D119" s="2">
        <f>MONTH(C122)</f>
        <v>12</v>
      </c>
    </row>
    <row r="120" spans="2:38" x14ac:dyDescent="0.2">
      <c r="B120" s="7" t="s">
        <v>16</v>
      </c>
      <c r="C120" s="96">
        <f>C122</f>
        <v>45992</v>
      </c>
      <c r="D120" s="96"/>
      <c r="E120" s="96"/>
      <c r="F120" s="96"/>
      <c r="G120" s="96"/>
      <c r="H120" s="96"/>
      <c r="I120" s="96"/>
      <c r="J120" s="96"/>
      <c r="K120" s="96"/>
      <c r="L120" s="96"/>
      <c r="M120" s="96"/>
      <c r="N120" s="96"/>
      <c r="O120" s="96"/>
      <c r="P120" s="96"/>
      <c r="Q120" s="96"/>
      <c r="R120" s="96"/>
      <c r="S120" s="96"/>
      <c r="T120" s="96"/>
      <c r="U120" s="96"/>
      <c r="V120" s="96"/>
      <c r="W120" s="96"/>
      <c r="X120" s="96"/>
      <c r="Y120" s="96"/>
      <c r="Z120" s="96"/>
      <c r="AA120" s="96"/>
      <c r="AB120" s="96"/>
      <c r="AC120" s="96"/>
      <c r="AD120" s="96"/>
      <c r="AE120" s="96"/>
      <c r="AF120" s="96"/>
      <c r="AG120" s="96"/>
      <c r="AH120" s="96"/>
      <c r="AI120" s="96"/>
    </row>
    <row r="121" spans="2:38" hidden="1" x14ac:dyDescent="0.2">
      <c r="B121" s="51"/>
      <c r="C121" s="30">
        <f>DATE($C119,$D119,1)</f>
        <v>45992</v>
      </c>
      <c r="D121" s="30">
        <f t="shared" ref="D121:AG121" si="49">C121+1</f>
        <v>45993</v>
      </c>
      <c r="E121" s="30">
        <f t="shared" si="49"/>
        <v>45994</v>
      </c>
      <c r="F121" s="30">
        <f t="shared" si="49"/>
        <v>45995</v>
      </c>
      <c r="G121" s="30">
        <f t="shared" si="49"/>
        <v>45996</v>
      </c>
      <c r="H121" s="30">
        <f t="shared" si="49"/>
        <v>45997</v>
      </c>
      <c r="I121" s="30">
        <f t="shared" si="49"/>
        <v>45998</v>
      </c>
      <c r="J121" s="30">
        <f t="shared" si="49"/>
        <v>45999</v>
      </c>
      <c r="K121" s="30">
        <f t="shared" si="49"/>
        <v>46000</v>
      </c>
      <c r="L121" s="30">
        <f t="shared" si="49"/>
        <v>46001</v>
      </c>
      <c r="M121" s="30">
        <f t="shared" si="49"/>
        <v>46002</v>
      </c>
      <c r="N121" s="30">
        <f t="shared" si="49"/>
        <v>46003</v>
      </c>
      <c r="O121" s="30">
        <f t="shared" si="49"/>
        <v>46004</v>
      </c>
      <c r="P121" s="30">
        <f t="shared" si="49"/>
        <v>46005</v>
      </c>
      <c r="Q121" s="30">
        <f t="shared" si="49"/>
        <v>46006</v>
      </c>
      <c r="R121" s="30">
        <f t="shared" si="49"/>
        <v>46007</v>
      </c>
      <c r="S121" s="30">
        <f t="shared" si="49"/>
        <v>46008</v>
      </c>
      <c r="T121" s="30">
        <f t="shared" si="49"/>
        <v>46009</v>
      </c>
      <c r="U121" s="30">
        <f t="shared" si="49"/>
        <v>46010</v>
      </c>
      <c r="V121" s="30">
        <f t="shared" si="49"/>
        <v>46011</v>
      </c>
      <c r="W121" s="30">
        <f t="shared" si="49"/>
        <v>46012</v>
      </c>
      <c r="X121" s="30">
        <f t="shared" si="49"/>
        <v>46013</v>
      </c>
      <c r="Y121" s="30">
        <f t="shared" si="49"/>
        <v>46014</v>
      </c>
      <c r="Z121" s="30">
        <f t="shared" si="49"/>
        <v>46015</v>
      </c>
      <c r="AA121" s="30">
        <f t="shared" si="49"/>
        <v>46016</v>
      </c>
      <c r="AB121" s="30">
        <f t="shared" si="49"/>
        <v>46017</v>
      </c>
      <c r="AC121" s="30">
        <f t="shared" si="49"/>
        <v>46018</v>
      </c>
      <c r="AD121" s="30">
        <f t="shared" si="49"/>
        <v>46019</v>
      </c>
      <c r="AE121" s="30">
        <f t="shared" si="49"/>
        <v>46020</v>
      </c>
      <c r="AF121" s="30">
        <f t="shared" si="49"/>
        <v>46021</v>
      </c>
      <c r="AG121" s="30">
        <f t="shared" si="49"/>
        <v>46022</v>
      </c>
      <c r="AH121" s="52"/>
      <c r="AI121" s="53"/>
    </row>
    <row r="122" spans="2:38" x14ac:dyDescent="0.2">
      <c r="B122" s="54" t="s">
        <v>17</v>
      </c>
      <c r="C122" s="55">
        <f>IF(EDATE(C105,1)&gt;$G$5,"",EDATE(C105,1))</f>
        <v>45992</v>
      </c>
      <c r="D122" s="30">
        <f t="shared" ref="D122:AG122" si="50">IF(D121&gt;$G$5,"",IF(C122=EOMONTH(DATE($C119,$D119,1),0),"",IF(C122="","",C122+1)))</f>
        <v>45993</v>
      </c>
      <c r="E122" s="30">
        <f t="shared" si="50"/>
        <v>45994</v>
      </c>
      <c r="F122" s="30">
        <f t="shared" si="50"/>
        <v>45995</v>
      </c>
      <c r="G122" s="30">
        <f t="shared" si="50"/>
        <v>45996</v>
      </c>
      <c r="H122" s="30">
        <f t="shared" si="50"/>
        <v>45997</v>
      </c>
      <c r="I122" s="30">
        <f t="shared" si="50"/>
        <v>45998</v>
      </c>
      <c r="J122" s="30">
        <f t="shared" si="50"/>
        <v>45999</v>
      </c>
      <c r="K122" s="30">
        <f t="shared" si="50"/>
        <v>46000</v>
      </c>
      <c r="L122" s="30">
        <f t="shared" si="50"/>
        <v>46001</v>
      </c>
      <c r="M122" s="30">
        <f t="shared" si="50"/>
        <v>46002</v>
      </c>
      <c r="N122" s="30">
        <f t="shared" si="50"/>
        <v>46003</v>
      </c>
      <c r="O122" s="30">
        <f t="shared" si="50"/>
        <v>46004</v>
      </c>
      <c r="P122" s="30">
        <f t="shared" si="50"/>
        <v>46005</v>
      </c>
      <c r="Q122" s="30">
        <f t="shared" si="50"/>
        <v>46006</v>
      </c>
      <c r="R122" s="30">
        <f t="shared" si="50"/>
        <v>46007</v>
      </c>
      <c r="S122" s="30">
        <f t="shared" si="50"/>
        <v>46008</v>
      </c>
      <c r="T122" s="30">
        <f t="shared" si="50"/>
        <v>46009</v>
      </c>
      <c r="U122" s="30">
        <f t="shared" si="50"/>
        <v>46010</v>
      </c>
      <c r="V122" s="30">
        <f t="shared" si="50"/>
        <v>46011</v>
      </c>
      <c r="W122" s="30">
        <f t="shared" si="50"/>
        <v>46012</v>
      </c>
      <c r="X122" s="30">
        <f t="shared" si="50"/>
        <v>46013</v>
      </c>
      <c r="Y122" s="30">
        <f t="shared" si="50"/>
        <v>46014</v>
      </c>
      <c r="Z122" s="30">
        <f t="shared" si="50"/>
        <v>46015</v>
      </c>
      <c r="AA122" s="30">
        <f t="shared" si="50"/>
        <v>46016</v>
      </c>
      <c r="AB122" s="30">
        <f t="shared" si="50"/>
        <v>46017</v>
      </c>
      <c r="AC122" s="30">
        <f t="shared" si="50"/>
        <v>46018</v>
      </c>
      <c r="AD122" s="30">
        <f t="shared" si="50"/>
        <v>46019</v>
      </c>
      <c r="AE122" s="30">
        <f t="shared" si="50"/>
        <v>46020</v>
      </c>
      <c r="AF122" s="30">
        <f t="shared" si="50"/>
        <v>46021</v>
      </c>
      <c r="AG122" s="30">
        <f t="shared" si="50"/>
        <v>46022</v>
      </c>
      <c r="AH122" s="31" t="s">
        <v>18</v>
      </c>
      <c r="AI122" s="32">
        <f>+COUNTIFS(C123:AG123,"土",C124:AG124,"")+COUNTIFS(C123:AG123,"日",C124:AG124,"")</f>
        <v>8</v>
      </c>
    </row>
    <row r="123" spans="2:38" s="34" customFormat="1" x14ac:dyDescent="0.2">
      <c r="B123" s="56" t="s">
        <v>19</v>
      </c>
      <c r="C123" s="33" t="str">
        <f t="shared" ref="C123:AG123" si="51">IFERROR(TEXT(WEEKDAY(+C122),"aaa"),"")</f>
        <v>月</v>
      </c>
      <c r="D123" s="33" t="str">
        <f t="shared" si="51"/>
        <v>火</v>
      </c>
      <c r="E123" s="33" t="str">
        <f t="shared" si="51"/>
        <v>水</v>
      </c>
      <c r="F123" s="33" t="str">
        <f t="shared" si="51"/>
        <v>木</v>
      </c>
      <c r="G123" s="33" t="str">
        <f t="shared" si="51"/>
        <v>金</v>
      </c>
      <c r="H123" s="33" t="str">
        <f t="shared" si="51"/>
        <v>土</v>
      </c>
      <c r="I123" s="33" t="str">
        <f t="shared" si="51"/>
        <v>日</v>
      </c>
      <c r="J123" s="33" t="str">
        <f t="shared" si="51"/>
        <v>月</v>
      </c>
      <c r="K123" s="33" t="str">
        <f t="shared" si="51"/>
        <v>火</v>
      </c>
      <c r="L123" s="33" t="str">
        <f t="shared" si="51"/>
        <v>水</v>
      </c>
      <c r="M123" s="33" t="str">
        <f t="shared" si="51"/>
        <v>木</v>
      </c>
      <c r="N123" s="33" t="str">
        <f t="shared" si="51"/>
        <v>金</v>
      </c>
      <c r="O123" s="33" t="str">
        <f t="shared" si="51"/>
        <v>土</v>
      </c>
      <c r="P123" s="33" t="str">
        <f t="shared" si="51"/>
        <v>日</v>
      </c>
      <c r="Q123" s="33" t="str">
        <f t="shared" si="51"/>
        <v>月</v>
      </c>
      <c r="R123" s="33" t="str">
        <f t="shared" si="51"/>
        <v>火</v>
      </c>
      <c r="S123" s="33" t="str">
        <f t="shared" si="51"/>
        <v>水</v>
      </c>
      <c r="T123" s="33" t="str">
        <f t="shared" si="51"/>
        <v>木</v>
      </c>
      <c r="U123" s="33" t="str">
        <f t="shared" si="51"/>
        <v>金</v>
      </c>
      <c r="V123" s="33" t="str">
        <f t="shared" si="51"/>
        <v>土</v>
      </c>
      <c r="W123" s="33" t="str">
        <f t="shared" si="51"/>
        <v>日</v>
      </c>
      <c r="X123" s="33" t="str">
        <f t="shared" si="51"/>
        <v>月</v>
      </c>
      <c r="Y123" s="33" t="str">
        <f t="shared" si="51"/>
        <v>火</v>
      </c>
      <c r="Z123" s="33" t="str">
        <f t="shared" si="51"/>
        <v>水</v>
      </c>
      <c r="AA123" s="33" t="str">
        <f t="shared" si="51"/>
        <v>木</v>
      </c>
      <c r="AB123" s="33" t="str">
        <f t="shared" si="51"/>
        <v>金</v>
      </c>
      <c r="AC123" s="33" t="str">
        <f t="shared" si="51"/>
        <v>土</v>
      </c>
      <c r="AD123" s="33" t="str">
        <f t="shared" si="51"/>
        <v>日</v>
      </c>
      <c r="AE123" s="33" t="str">
        <f t="shared" si="51"/>
        <v>月</v>
      </c>
      <c r="AF123" s="33" t="str">
        <f t="shared" si="51"/>
        <v>火</v>
      </c>
      <c r="AG123" s="33" t="str">
        <f t="shared" si="51"/>
        <v>水</v>
      </c>
      <c r="AH123" s="31" t="s">
        <v>20</v>
      </c>
      <c r="AI123" s="32">
        <f>+COUNTIF(C124:AG124,"夏休")+COUNTIF(C124:AG124,"冬休")+COUNTIF(C124:AG124,"中止")</f>
        <v>3</v>
      </c>
      <c r="AL123" s="57"/>
    </row>
    <row r="124" spans="2:38" s="34" customFormat="1" ht="13.5" customHeight="1" x14ac:dyDescent="0.2">
      <c r="B124" s="84" t="s">
        <v>20</v>
      </c>
      <c r="C124" s="85"/>
      <c r="D124" s="86"/>
      <c r="E124" s="86"/>
      <c r="F124" s="86"/>
      <c r="G124" s="86"/>
      <c r="H124" s="86"/>
      <c r="I124" s="86"/>
      <c r="J124" s="86"/>
      <c r="K124" s="86"/>
      <c r="L124" s="86"/>
      <c r="M124" s="86"/>
      <c r="N124" s="86"/>
      <c r="O124" s="86"/>
      <c r="P124" s="86"/>
      <c r="Q124" s="86"/>
      <c r="R124" s="86"/>
      <c r="S124" s="86"/>
      <c r="T124" s="86"/>
      <c r="U124" s="86"/>
      <c r="V124" s="86"/>
      <c r="W124" s="86"/>
      <c r="X124" s="86"/>
      <c r="Y124" s="86"/>
      <c r="Z124" s="86"/>
      <c r="AA124" s="86"/>
      <c r="AB124" s="86"/>
      <c r="AC124" s="86"/>
      <c r="AD124" s="86"/>
      <c r="AE124" s="86" t="s">
        <v>35</v>
      </c>
      <c r="AF124" s="86" t="s">
        <v>35</v>
      </c>
      <c r="AG124" s="87" t="s">
        <v>35</v>
      </c>
      <c r="AH124" s="35" t="s">
        <v>1</v>
      </c>
      <c r="AI124" s="36">
        <f>COUNT(C122:AG122)-AI123</f>
        <v>28</v>
      </c>
      <c r="AL124" s="57"/>
    </row>
    <row r="125" spans="2:38" s="34" customFormat="1" ht="13.5" customHeight="1" x14ac:dyDescent="0.2">
      <c r="B125" s="84"/>
      <c r="C125" s="85"/>
      <c r="D125" s="86"/>
      <c r="E125" s="86"/>
      <c r="F125" s="86"/>
      <c r="G125" s="86"/>
      <c r="H125" s="86"/>
      <c r="I125" s="86"/>
      <c r="J125" s="86"/>
      <c r="K125" s="86"/>
      <c r="L125" s="86"/>
      <c r="M125" s="86"/>
      <c r="N125" s="86"/>
      <c r="O125" s="86"/>
      <c r="P125" s="86"/>
      <c r="Q125" s="86"/>
      <c r="R125" s="86"/>
      <c r="S125" s="86"/>
      <c r="T125" s="86"/>
      <c r="U125" s="86"/>
      <c r="V125" s="86"/>
      <c r="W125" s="86"/>
      <c r="X125" s="86"/>
      <c r="Y125" s="86"/>
      <c r="Z125" s="86"/>
      <c r="AA125" s="86"/>
      <c r="AB125" s="86"/>
      <c r="AC125" s="86"/>
      <c r="AD125" s="86"/>
      <c r="AE125" s="86"/>
      <c r="AF125" s="86"/>
      <c r="AG125" s="87"/>
      <c r="AH125" s="35" t="s">
        <v>21</v>
      </c>
      <c r="AI125" s="36">
        <f>+COUNTIF(C126:AG127,"休")</f>
        <v>8</v>
      </c>
      <c r="AJ125" s="37" t="str">
        <f>IF(AI126&gt;0.285,"",IF(AI125&lt;AI122,"←計画日数が足りません",""))</f>
        <v/>
      </c>
      <c r="AL125" s="57"/>
    </row>
    <row r="126" spans="2:38" s="34" customFormat="1" ht="13.5" customHeight="1" x14ac:dyDescent="0.2">
      <c r="B126" s="88" t="s">
        <v>7</v>
      </c>
      <c r="C126" s="89"/>
      <c r="D126" s="98"/>
      <c r="E126" s="90"/>
      <c r="F126" s="90"/>
      <c r="G126" s="90"/>
      <c r="H126" s="90" t="s">
        <v>32</v>
      </c>
      <c r="I126" s="90" t="s">
        <v>32</v>
      </c>
      <c r="J126" s="90"/>
      <c r="K126" s="98"/>
      <c r="L126" s="90"/>
      <c r="M126" s="90"/>
      <c r="N126" s="90"/>
      <c r="O126" s="90" t="s">
        <v>32</v>
      </c>
      <c r="P126" s="90" t="s">
        <v>32</v>
      </c>
      <c r="Q126" s="90"/>
      <c r="R126" s="98"/>
      <c r="S126" s="90"/>
      <c r="T126" s="90"/>
      <c r="U126" s="90"/>
      <c r="V126" s="90" t="s">
        <v>32</v>
      </c>
      <c r="W126" s="90" t="s">
        <v>32</v>
      </c>
      <c r="X126" s="90"/>
      <c r="Y126" s="98"/>
      <c r="Z126" s="90"/>
      <c r="AA126" s="90"/>
      <c r="AB126" s="90"/>
      <c r="AC126" s="90" t="s">
        <v>32</v>
      </c>
      <c r="AD126" s="90" t="s">
        <v>32</v>
      </c>
      <c r="AE126" s="90"/>
      <c r="AF126" s="90"/>
      <c r="AG126" s="91"/>
      <c r="AH126" s="35" t="s">
        <v>22</v>
      </c>
      <c r="AI126" s="38">
        <f>+AI125/AI124</f>
        <v>0.2857142857142857</v>
      </c>
      <c r="AL126" s="57"/>
    </row>
    <row r="127" spans="2:38" s="34" customFormat="1" x14ac:dyDescent="0.2">
      <c r="B127" s="88"/>
      <c r="C127" s="89"/>
      <c r="D127" s="98"/>
      <c r="E127" s="90"/>
      <c r="F127" s="90"/>
      <c r="G127" s="90"/>
      <c r="H127" s="90"/>
      <c r="I127" s="90"/>
      <c r="J127" s="90"/>
      <c r="K127" s="98"/>
      <c r="L127" s="90"/>
      <c r="M127" s="90"/>
      <c r="N127" s="90"/>
      <c r="O127" s="90"/>
      <c r="P127" s="90"/>
      <c r="Q127" s="90"/>
      <c r="R127" s="98"/>
      <c r="S127" s="90"/>
      <c r="T127" s="90"/>
      <c r="U127" s="90"/>
      <c r="V127" s="90"/>
      <c r="W127" s="90"/>
      <c r="X127" s="90"/>
      <c r="Y127" s="98"/>
      <c r="Z127" s="90"/>
      <c r="AA127" s="90"/>
      <c r="AB127" s="90"/>
      <c r="AC127" s="90"/>
      <c r="AD127" s="90"/>
      <c r="AE127" s="90"/>
      <c r="AF127" s="90"/>
      <c r="AG127" s="91"/>
      <c r="AH127" s="35" t="s">
        <v>2</v>
      </c>
      <c r="AI127" s="36">
        <f>+COUNTA(C128:AG129)</f>
        <v>8</v>
      </c>
      <c r="AL127" s="57"/>
    </row>
    <row r="128" spans="2:38" s="34" customFormat="1" x14ac:dyDescent="0.2">
      <c r="B128" s="92" t="s">
        <v>11</v>
      </c>
      <c r="C128" s="93"/>
      <c r="D128" s="100"/>
      <c r="E128" s="94"/>
      <c r="F128" s="94"/>
      <c r="G128" s="94"/>
      <c r="H128" s="94" t="s">
        <v>32</v>
      </c>
      <c r="I128" s="94" t="s">
        <v>32</v>
      </c>
      <c r="J128" s="94"/>
      <c r="K128" s="100"/>
      <c r="L128" s="94"/>
      <c r="M128" s="94"/>
      <c r="N128" s="94"/>
      <c r="O128" s="94" t="s">
        <v>32</v>
      </c>
      <c r="P128" s="94" t="s">
        <v>32</v>
      </c>
      <c r="Q128" s="94"/>
      <c r="R128" s="100"/>
      <c r="S128" s="94"/>
      <c r="T128" s="94"/>
      <c r="U128" s="94"/>
      <c r="V128" s="94" t="s">
        <v>32</v>
      </c>
      <c r="W128" s="94" t="s">
        <v>32</v>
      </c>
      <c r="X128" s="94"/>
      <c r="Y128" s="100"/>
      <c r="Z128" s="94"/>
      <c r="AA128" s="94"/>
      <c r="AB128" s="94"/>
      <c r="AC128" s="94" t="s">
        <v>32</v>
      </c>
      <c r="AD128" s="94" t="s">
        <v>32</v>
      </c>
      <c r="AE128" s="94"/>
      <c r="AF128" s="94"/>
      <c r="AG128" s="95"/>
      <c r="AH128" s="39" t="s">
        <v>23</v>
      </c>
      <c r="AI128" s="40">
        <f>+AI127/AI124</f>
        <v>0.2857142857142857</v>
      </c>
      <c r="AL128" s="22">
        <f>+COUNTIF(C126:AG127,"休")</f>
        <v>8</v>
      </c>
    </row>
    <row r="129" spans="2:38" s="34" customFormat="1" x14ac:dyDescent="0.2">
      <c r="B129" s="92"/>
      <c r="C129" s="93"/>
      <c r="D129" s="100"/>
      <c r="E129" s="100"/>
      <c r="F129" s="100"/>
      <c r="G129" s="100"/>
      <c r="H129" s="100"/>
      <c r="I129" s="100"/>
      <c r="J129" s="100"/>
      <c r="K129" s="100"/>
      <c r="L129" s="100"/>
      <c r="M129" s="100"/>
      <c r="N129" s="100"/>
      <c r="O129" s="100"/>
      <c r="P129" s="100"/>
      <c r="Q129" s="100"/>
      <c r="R129" s="100"/>
      <c r="S129" s="100"/>
      <c r="T129" s="100"/>
      <c r="U129" s="100"/>
      <c r="V129" s="100"/>
      <c r="W129" s="100"/>
      <c r="X129" s="100"/>
      <c r="Y129" s="100"/>
      <c r="Z129" s="100"/>
      <c r="AA129" s="100"/>
      <c r="AB129" s="100"/>
      <c r="AC129" s="100"/>
      <c r="AD129" s="100"/>
      <c r="AE129" s="100"/>
      <c r="AF129" s="100"/>
      <c r="AG129" s="95"/>
      <c r="AH129" s="41" t="s">
        <v>24</v>
      </c>
      <c r="AI129" s="42" t="str">
        <f>IF(7&gt;AI124,"対象外",IF(AI127&gt;=AI122,"OK","NG"))</f>
        <v>OK</v>
      </c>
      <c r="AJ129" s="37" t="str">
        <f>IF(AI129="対象外","←７日間に満たない期間は達成判定の対象外",IF(AI129="NG","←月単位未達成","←月単位達成"))</f>
        <v>←月単位達成</v>
      </c>
      <c r="AL129" s="43" t="str">
        <f>IF(7&gt;AI124,"対象外",IF(AL128&gt;=AI122,"OK","NG"))</f>
        <v>OK</v>
      </c>
    </row>
    <row r="130" spans="2:38" hidden="1" x14ac:dyDescent="0.2">
      <c r="B130" s="44" t="s">
        <v>25</v>
      </c>
      <c r="C130" s="45">
        <f t="shared" ref="C130:AG130" si="52">IF(AND(DAY(C122)&gt;=22,DAY(C122)&lt;=28,C123="土"),1,0)</f>
        <v>0</v>
      </c>
      <c r="D130" s="45">
        <f t="shared" si="52"/>
        <v>0</v>
      </c>
      <c r="E130" s="45">
        <f t="shared" si="52"/>
        <v>0</v>
      </c>
      <c r="F130" s="45">
        <f t="shared" si="52"/>
        <v>0</v>
      </c>
      <c r="G130" s="45">
        <f t="shared" si="52"/>
        <v>0</v>
      </c>
      <c r="H130" s="45">
        <f t="shared" si="52"/>
        <v>0</v>
      </c>
      <c r="I130" s="45">
        <f t="shared" si="52"/>
        <v>0</v>
      </c>
      <c r="J130" s="45">
        <f t="shared" si="52"/>
        <v>0</v>
      </c>
      <c r="K130" s="45">
        <f t="shared" si="52"/>
        <v>0</v>
      </c>
      <c r="L130" s="45">
        <f t="shared" si="52"/>
        <v>0</v>
      </c>
      <c r="M130" s="45">
        <f t="shared" si="52"/>
        <v>0</v>
      </c>
      <c r="N130" s="45">
        <f t="shared" si="52"/>
        <v>0</v>
      </c>
      <c r="O130" s="45">
        <f t="shared" si="52"/>
        <v>0</v>
      </c>
      <c r="P130" s="45">
        <f t="shared" si="52"/>
        <v>0</v>
      </c>
      <c r="Q130" s="45">
        <f t="shared" si="52"/>
        <v>0</v>
      </c>
      <c r="R130" s="45">
        <f t="shared" si="52"/>
        <v>0</v>
      </c>
      <c r="S130" s="45">
        <f t="shared" si="52"/>
        <v>0</v>
      </c>
      <c r="T130" s="45">
        <f t="shared" si="52"/>
        <v>0</v>
      </c>
      <c r="U130" s="45">
        <f t="shared" si="52"/>
        <v>0</v>
      </c>
      <c r="V130" s="45">
        <f t="shared" si="52"/>
        <v>0</v>
      </c>
      <c r="W130" s="45">
        <f t="shared" si="52"/>
        <v>0</v>
      </c>
      <c r="X130" s="45">
        <f t="shared" si="52"/>
        <v>0</v>
      </c>
      <c r="Y130" s="45">
        <f t="shared" si="52"/>
        <v>0</v>
      </c>
      <c r="Z130" s="45">
        <f t="shared" si="52"/>
        <v>0</v>
      </c>
      <c r="AA130" s="45">
        <f t="shared" si="52"/>
        <v>0</v>
      </c>
      <c r="AB130" s="45">
        <f t="shared" si="52"/>
        <v>0</v>
      </c>
      <c r="AC130" s="45">
        <f t="shared" si="52"/>
        <v>1</v>
      </c>
      <c r="AD130" s="45">
        <f t="shared" si="52"/>
        <v>0</v>
      </c>
      <c r="AE130" s="45">
        <f t="shared" si="52"/>
        <v>0</v>
      </c>
      <c r="AF130" s="45">
        <f t="shared" si="52"/>
        <v>0</v>
      </c>
      <c r="AG130" s="45">
        <f t="shared" si="52"/>
        <v>0</v>
      </c>
      <c r="AH130" s="46" t="s">
        <v>26</v>
      </c>
      <c r="AI130" s="47">
        <f>_xlfn.AGGREGATE(9,6,C130:AG130)</f>
        <v>1</v>
      </c>
      <c r="AJ130" s="37"/>
    </row>
    <row r="131" spans="2:38" hidden="1" x14ac:dyDescent="0.2">
      <c r="B131" s="44" t="s">
        <v>27</v>
      </c>
      <c r="C131" s="48">
        <f t="shared" ref="C131:AG131" si="53">IF(AND(DAY(C122)&gt;=22,DAY(C122)&lt;=28,C123="土",OR(C128="休",C128="雨")),1,0)</f>
        <v>0</v>
      </c>
      <c r="D131" s="48">
        <f t="shared" si="53"/>
        <v>0</v>
      </c>
      <c r="E131" s="48">
        <f t="shared" si="53"/>
        <v>0</v>
      </c>
      <c r="F131" s="48">
        <f t="shared" si="53"/>
        <v>0</v>
      </c>
      <c r="G131" s="48">
        <f t="shared" si="53"/>
        <v>0</v>
      </c>
      <c r="H131" s="48">
        <f t="shared" si="53"/>
        <v>0</v>
      </c>
      <c r="I131" s="48">
        <f t="shared" si="53"/>
        <v>0</v>
      </c>
      <c r="J131" s="48">
        <f t="shared" si="53"/>
        <v>0</v>
      </c>
      <c r="K131" s="48">
        <f t="shared" si="53"/>
        <v>0</v>
      </c>
      <c r="L131" s="48">
        <f t="shared" si="53"/>
        <v>0</v>
      </c>
      <c r="M131" s="48">
        <f t="shared" si="53"/>
        <v>0</v>
      </c>
      <c r="N131" s="48">
        <f t="shared" si="53"/>
        <v>0</v>
      </c>
      <c r="O131" s="48">
        <f t="shared" si="53"/>
        <v>0</v>
      </c>
      <c r="P131" s="48">
        <f t="shared" si="53"/>
        <v>0</v>
      </c>
      <c r="Q131" s="48">
        <f t="shared" si="53"/>
        <v>0</v>
      </c>
      <c r="R131" s="48">
        <f t="shared" si="53"/>
        <v>0</v>
      </c>
      <c r="S131" s="48">
        <f t="shared" si="53"/>
        <v>0</v>
      </c>
      <c r="T131" s="48">
        <f t="shared" si="53"/>
        <v>0</v>
      </c>
      <c r="U131" s="48">
        <f t="shared" si="53"/>
        <v>0</v>
      </c>
      <c r="V131" s="48">
        <f t="shared" si="53"/>
        <v>0</v>
      </c>
      <c r="W131" s="48">
        <f t="shared" si="53"/>
        <v>0</v>
      </c>
      <c r="X131" s="48">
        <f t="shared" si="53"/>
        <v>0</v>
      </c>
      <c r="Y131" s="48">
        <f t="shared" si="53"/>
        <v>0</v>
      </c>
      <c r="Z131" s="48">
        <f t="shared" si="53"/>
        <v>0</v>
      </c>
      <c r="AA131" s="48">
        <f t="shared" si="53"/>
        <v>0</v>
      </c>
      <c r="AB131" s="48">
        <f t="shared" si="53"/>
        <v>0</v>
      </c>
      <c r="AC131" s="48">
        <f t="shared" si="53"/>
        <v>1</v>
      </c>
      <c r="AD131" s="48">
        <f t="shared" si="53"/>
        <v>0</v>
      </c>
      <c r="AE131" s="48">
        <f t="shared" si="53"/>
        <v>0</v>
      </c>
      <c r="AF131" s="48">
        <f t="shared" si="53"/>
        <v>0</v>
      </c>
      <c r="AG131" s="48">
        <f t="shared" si="53"/>
        <v>0</v>
      </c>
      <c r="AH131" s="49" t="s">
        <v>28</v>
      </c>
      <c r="AI131" s="47">
        <f>_xlfn.AGGREGATE(9,6,C131:AG131)</f>
        <v>1</v>
      </c>
      <c r="AJ131" s="37"/>
    </row>
    <row r="132" spans="2:38" hidden="1" x14ac:dyDescent="0.2">
      <c r="B132" s="44" t="s">
        <v>29</v>
      </c>
      <c r="C132" s="45">
        <f t="shared" ref="C132:AG132" si="54">IF(AND(DAY(C122)&gt;=8,DAY(C122)&lt;=14,C123="土"),1,0)</f>
        <v>0</v>
      </c>
      <c r="D132" s="45">
        <f t="shared" si="54"/>
        <v>0</v>
      </c>
      <c r="E132" s="45">
        <f t="shared" si="54"/>
        <v>0</v>
      </c>
      <c r="F132" s="45">
        <f t="shared" si="54"/>
        <v>0</v>
      </c>
      <c r="G132" s="45">
        <f t="shared" si="54"/>
        <v>0</v>
      </c>
      <c r="H132" s="45">
        <f t="shared" si="54"/>
        <v>0</v>
      </c>
      <c r="I132" s="45">
        <f t="shared" si="54"/>
        <v>0</v>
      </c>
      <c r="J132" s="45">
        <f t="shared" si="54"/>
        <v>0</v>
      </c>
      <c r="K132" s="45">
        <f t="shared" si="54"/>
        <v>0</v>
      </c>
      <c r="L132" s="45">
        <f t="shared" si="54"/>
        <v>0</v>
      </c>
      <c r="M132" s="45">
        <f t="shared" si="54"/>
        <v>0</v>
      </c>
      <c r="N132" s="45">
        <f t="shared" si="54"/>
        <v>0</v>
      </c>
      <c r="O132" s="45">
        <f t="shared" si="54"/>
        <v>1</v>
      </c>
      <c r="P132" s="45">
        <f t="shared" si="54"/>
        <v>0</v>
      </c>
      <c r="Q132" s="45">
        <f t="shared" si="54"/>
        <v>0</v>
      </c>
      <c r="R132" s="45">
        <f t="shared" si="54"/>
        <v>0</v>
      </c>
      <c r="S132" s="45">
        <f t="shared" si="54"/>
        <v>0</v>
      </c>
      <c r="T132" s="45">
        <f t="shared" si="54"/>
        <v>0</v>
      </c>
      <c r="U132" s="45">
        <f t="shared" si="54"/>
        <v>0</v>
      </c>
      <c r="V132" s="45">
        <f t="shared" si="54"/>
        <v>0</v>
      </c>
      <c r="W132" s="45">
        <f t="shared" si="54"/>
        <v>0</v>
      </c>
      <c r="X132" s="45">
        <f t="shared" si="54"/>
        <v>0</v>
      </c>
      <c r="Y132" s="45">
        <f t="shared" si="54"/>
        <v>0</v>
      </c>
      <c r="Z132" s="45">
        <f t="shared" si="54"/>
        <v>0</v>
      </c>
      <c r="AA132" s="45">
        <f t="shared" si="54"/>
        <v>0</v>
      </c>
      <c r="AB132" s="45">
        <f t="shared" si="54"/>
        <v>0</v>
      </c>
      <c r="AC132" s="45">
        <f t="shared" si="54"/>
        <v>0</v>
      </c>
      <c r="AD132" s="45">
        <f t="shared" si="54"/>
        <v>0</v>
      </c>
      <c r="AE132" s="45">
        <f t="shared" si="54"/>
        <v>0</v>
      </c>
      <c r="AF132" s="45">
        <f t="shared" si="54"/>
        <v>0</v>
      </c>
      <c r="AG132" s="45">
        <f t="shared" si="54"/>
        <v>0</v>
      </c>
      <c r="AH132" s="46" t="s">
        <v>26</v>
      </c>
      <c r="AI132" s="47">
        <f>_xlfn.AGGREGATE(9,6,C132:AG132)</f>
        <v>1</v>
      </c>
      <c r="AJ132" s="37"/>
    </row>
    <row r="133" spans="2:38" hidden="1" x14ac:dyDescent="0.2">
      <c r="B133" s="44" t="s">
        <v>30</v>
      </c>
      <c r="C133" s="48">
        <f t="shared" ref="C133:AG133" si="55">IF(AND(DAY(C122)&gt;=8,DAY(C122)&lt;=14,C123="土",OR(C128="休",C128="雨")),1,0)</f>
        <v>0</v>
      </c>
      <c r="D133" s="48">
        <f t="shared" si="55"/>
        <v>0</v>
      </c>
      <c r="E133" s="48">
        <f t="shared" si="55"/>
        <v>0</v>
      </c>
      <c r="F133" s="48">
        <f t="shared" si="55"/>
        <v>0</v>
      </c>
      <c r="G133" s="48">
        <f t="shared" si="55"/>
        <v>0</v>
      </c>
      <c r="H133" s="48">
        <f t="shared" si="55"/>
        <v>0</v>
      </c>
      <c r="I133" s="48">
        <f t="shared" si="55"/>
        <v>0</v>
      </c>
      <c r="J133" s="48">
        <f t="shared" si="55"/>
        <v>0</v>
      </c>
      <c r="K133" s="48">
        <f t="shared" si="55"/>
        <v>0</v>
      </c>
      <c r="L133" s="48">
        <f t="shared" si="55"/>
        <v>0</v>
      </c>
      <c r="M133" s="48">
        <f t="shared" si="55"/>
        <v>0</v>
      </c>
      <c r="N133" s="48">
        <f t="shared" si="55"/>
        <v>0</v>
      </c>
      <c r="O133" s="48">
        <f t="shared" si="55"/>
        <v>1</v>
      </c>
      <c r="P133" s="48">
        <f t="shared" si="55"/>
        <v>0</v>
      </c>
      <c r="Q133" s="48">
        <f t="shared" si="55"/>
        <v>0</v>
      </c>
      <c r="R133" s="48">
        <f t="shared" si="55"/>
        <v>0</v>
      </c>
      <c r="S133" s="48">
        <f t="shared" si="55"/>
        <v>0</v>
      </c>
      <c r="T133" s="48">
        <f t="shared" si="55"/>
        <v>0</v>
      </c>
      <c r="U133" s="48">
        <f t="shared" si="55"/>
        <v>0</v>
      </c>
      <c r="V133" s="48">
        <f t="shared" si="55"/>
        <v>0</v>
      </c>
      <c r="W133" s="48">
        <f t="shared" si="55"/>
        <v>0</v>
      </c>
      <c r="X133" s="48">
        <f t="shared" si="55"/>
        <v>0</v>
      </c>
      <c r="Y133" s="48">
        <f t="shared" si="55"/>
        <v>0</v>
      </c>
      <c r="Z133" s="48">
        <f t="shared" si="55"/>
        <v>0</v>
      </c>
      <c r="AA133" s="48">
        <f t="shared" si="55"/>
        <v>0</v>
      </c>
      <c r="AB133" s="48">
        <f t="shared" si="55"/>
        <v>0</v>
      </c>
      <c r="AC133" s="48">
        <f t="shared" si="55"/>
        <v>0</v>
      </c>
      <c r="AD133" s="48">
        <f t="shared" si="55"/>
        <v>0</v>
      </c>
      <c r="AE133" s="48">
        <f t="shared" si="55"/>
        <v>0</v>
      </c>
      <c r="AF133" s="48">
        <f t="shared" si="55"/>
        <v>0</v>
      </c>
      <c r="AG133" s="48">
        <f t="shared" si="55"/>
        <v>0</v>
      </c>
      <c r="AH133" s="49" t="s">
        <v>28</v>
      </c>
      <c r="AI133" s="47">
        <f>_xlfn.AGGREGATE(9,6,C133:AG133)</f>
        <v>1</v>
      </c>
      <c r="AJ133" s="37"/>
    </row>
    <row r="134" spans="2:38" s="34" customFormat="1" x14ac:dyDescent="0.2">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I134" s="58"/>
      <c r="AL134" s="57"/>
    </row>
    <row r="135" spans="2:38" hidden="1" x14ac:dyDescent="0.2">
      <c r="C135" s="2">
        <f>YEAR(C138)</f>
        <v>2026</v>
      </c>
      <c r="D135" s="2">
        <f>MONTH(C138)</f>
        <v>1</v>
      </c>
    </row>
    <row r="136" spans="2:38" x14ac:dyDescent="0.2">
      <c r="B136" s="7" t="s">
        <v>16</v>
      </c>
      <c r="C136" s="96">
        <f>C138</f>
        <v>46023</v>
      </c>
      <c r="D136" s="96"/>
      <c r="E136" s="96"/>
      <c r="F136" s="96"/>
      <c r="G136" s="96"/>
      <c r="H136" s="96"/>
      <c r="I136" s="96"/>
      <c r="J136" s="96"/>
      <c r="K136" s="96"/>
      <c r="L136" s="96"/>
      <c r="M136" s="96"/>
      <c r="N136" s="96"/>
      <c r="O136" s="96"/>
      <c r="P136" s="96"/>
      <c r="Q136" s="96"/>
      <c r="R136" s="96"/>
      <c r="S136" s="96"/>
      <c r="T136" s="96"/>
      <c r="U136" s="96"/>
      <c r="V136" s="96"/>
      <c r="W136" s="96"/>
      <c r="X136" s="96"/>
      <c r="Y136" s="96"/>
      <c r="Z136" s="96"/>
      <c r="AA136" s="96"/>
      <c r="AB136" s="96"/>
      <c r="AC136" s="96"/>
      <c r="AD136" s="96"/>
      <c r="AE136" s="96"/>
      <c r="AF136" s="96"/>
      <c r="AG136" s="96"/>
      <c r="AH136" s="96"/>
      <c r="AI136" s="96"/>
    </row>
    <row r="137" spans="2:38" hidden="1" x14ac:dyDescent="0.2">
      <c r="B137" s="51"/>
      <c r="C137" s="30">
        <f>DATE($C135,$D135,1)</f>
        <v>46023</v>
      </c>
      <c r="D137" s="30">
        <f t="shared" ref="D137:AG137" si="56">C137+1</f>
        <v>46024</v>
      </c>
      <c r="E137" s="30">
        <f t="shared" si="56"/>
        <v>46025</v>
      </c>
      <c r="F137" s="30">
        <f t="shared" si="56"/>
        <v>46026</v>
      </c>
      <c r="G137" s="30">
        <f t="shared" si="56"/>
        <v>46027</v>
      </c>
      <c r="H137" s="30">
        <f t="shared" si="56"/>
        <v>46028</v>
      </c>
      <c r="I137" s="30">
        <f t="shared" si="56"/>
        <v>46029</v>
      </c>
      <c r="J137" s="30">
        <f t="shared" si="56"/>
        <v>46030</v>
      </c>
      <c r="K137" s="30">
        <f t="shared" si="56"/>
        <v>46031</v>
      </c>
      <c r="L137" s="30">
        <f t="shared" si="56"/>
        <v>46032</v>
      </c>
      <c r="M137" s="30">
        <f t="shared" si="56"/>
        <v>46033</v>
      </c>
      <c r="N137" s="30">
        <f t="shared" si="56"/>
        <v>46034</v>
      </c>
      <c r="O137" s="30">
        <f t="shared" si="56"/>
        <v>46035</v>
      </c>
      <c r="P137" s="30">
        <f t="shared" si="56"/>
        <v>46036</v>
      </c>
      <c r="Q137" s="30">
        <f t="shared" si="56"/>
        <v>46037</v>
      </c>
      <c r="R137" s="30">
        <f t="shared" si="56"/>
        <v>46038</v>
      </c>
      <c r="S137" s="30">
        <f t="shared" si="56"/>
        <v>46039</v>
      </c>
      <c r="T137" s="30">
        <f t="shared" si="56"/>
        <v>46040</v>
      </c>
      <c r="U137" s="30">
        <f t="shared" si="56"/>
        <v>46041</v>
      </c>
      <c r="V137" s="30">
        <f t="shared" si="56"/>
        <v>46042</v>
      </c>
      <c r="W137" s="30">
        <f t="shared" si="56"/>
        <v>46043</v>
      </c>
      <c r="X137" s="30">
        <f t="shared" si="56"/>
        <v>46044</v>
      </c>
      <c r="Y137" s="30">
        <f t="shared" si="56"/>
        <v>46045</v>
      </c>
      <c r="Z137" s="30">
        <f t="shared" si="56"/>
        <v>46046</v>
      </c>
      <c r="AA137" s="30">
        <f t="shared" si="56"/>
        <v>46047</v>
      </c>
      <c r="AB137" s="30">
        <f t="shared" si="56"/>
        <v>46048</v>
      </c>
      <c r="AC137" s="30">
        <f t="shared" si="56"/>
        <v>46049</v>
      </c>
      <c r="AD137" s="30">
        <f t="shared" si="56"/>
        <v>46050</v>
      </c>
      <c r="AE137" s="30">
        <f t="shared" si="56"/>
        <v>46051</v>
      </c>
      <c r="AF137" s="30">
        <f t="shared" si="56"/>
        <v>46052</v>
      </c>
      <c r="AG137" s="30">
        <f t="shared" si="56"/>
        <v>46053</v>
      </c>
      <c r="AH137" s="52"/>
      <c r="AI137" s="53"/>
    </row>
    <row r="138" spans="2:38" x14ac:dyDescent="0.2">
      <c r="B138" s="54" t="s">
        <v>17</v>
      </c>
      <c r="C138" s="55">
        <f>IF(EDATE(C121,1)&gt;$G$5,"",EDATE(C121,1))</f>
        <v>46023</v>
      </c>
      <c r="D138" s="30">
        <f t="shared" ref="D138:AG138" si="57">IF(D137&gt;$G$5,"",IF(C138=EOMONTH(DATE($C135,$D135,1),0),"",IF(C138="","",C138+1)))</f>
        <v>46024</v>
      </c>
      <c r="E138" s="30">
        <f t="shared" si="57"/>
        <v>46025</v>
      </c>
      <c r="F138" s="30">
        <f t="shared" si="57"/>
        <v>46026</v>
      </c>
      <c r="G138" s="30">
        <f t="shared" si="57"/>
        <v>46027</v>
      </c>
      <c r="H138" s="30">
        <f t="shared" si="57"/>
        <v>46028</v>
      </c>
      <c r="I138" s="30">
        <f t="shared" si="57"/>
        <v>46029</v>
      </c>
      <c r="J138" s="30">
        <f t="shared" si="57"/>
        <v>46030</v>
      </c>
      <c r="K138" s="30">
        <f t="shared" si="57"/>
        <v>46031</v>
      </c>
      <c r="L138" s="30">
        <f t="shared" si="57"/>
        <v>46032</v>
      </c>
      <c r="M138" s="30">
        <f t="shared" si="57"/>
        <v>46033</v>
      </c>
      <c r="N138" s="30">
        <f t="shared" si="57"/>
        <v>46034</v>
      </c>
      <c r="O138" s="30">
        <f t="shared" si="57"/>
        <v>46035</v>
      </c>
      <c r="P138" s="30">
        <f t="shared" si="57"/>
        <v>46036</v>
      </c>
      <c r="Q138" s="30">
        <f t="shared" si="57"/>
        <v>46037</v>
      </c>
      <c r="R138" s="30">
        <f t="shared" si="57"/>
        <v>46038</v>
      </c>
      <c r="S138" s="30">
        <f t="shared" si="57"/>
        <v>46039</v>
      </c>
      <c r="T138" s="30">
        <f t="shared" si="57"/>
        <v>46040</v>
      </c>
      <c r="U138" s="30">
        <f t="shared" si="57"/>
        <v>46041</v>
      </c>
      <c r="V138" s="30">
        <f t="shared" si="57"/>
        <v>46042</v>
      </c>
      <c r="W138" s="30">
        <f t="shared" si="57"/>
        <v>46043</v>
      </c>
      <c r="X138" s="30">
        <f t="shared" si="57"/>
        <v>46044</v>
      </c>
      <c r="Y138" s="30">
        <f t="shared" si="57"/>
        <v>46045</v>
      </c>
      <c r="Z138" s="30">
        <f t="shared" si="57"/>
        <v>46046</v>
      </c>
      <c r="AA138" s="30">
        <f t="shared" si="57"/>
        <v>46047</v>
      </c>
      <c r="AB138" s="30" t="str">
        <f t="shared" si="57"/>
        <v/>
      </c>
      <c r="AC138" s="30" t="str">
        <f t="shared" si="57"/>
        <v/>
      </c>
      <c r="AD138" s="30" t="str">
        <f t="shared" si="57"/>
        <v/>
      </c>
      <c r="AE138" s="30" t="str">
        <f t="shared" si="57"/>
        <v/>
      </c>
      <c r="AF138" s="30" t="str">
        <f t="shared" si="57"/>
        <v/>
      </c>
      <c r="AG138" s="30" t="str">
        <f t="shared" si="57"/>
        <v/>
      </c>
      <c r="AH138" s="31" t="s">
        <v>18</v>
      </c>
      <c r="AI138" s="32">
        <f>+COUNTIFS(C139:AG139,"土",C140:AG140,"")+COUNTIFS(C139:AG139,"日",C140:AG140,"")</f>
        <v>7</v>
      </c>
    </row>
    <row r="139" spans="2:38" s="34" customFormat="1" x14ac:dyDescent="0.2">
      <c r="B139" s="56" t="s">
        <v>19</v>
      </c>
      <c r="C139" s="33" t="str">
        <f t="shared" ref="C139:AG139" si="58">IFERROR(TEXT(WEEKDAY(+C138),"aaa"),"")</f>
        <v>木</v>
      </c>
      <c r="D139" s="33" t="str">
        <f t="shared" si="58"/>
        <v>金</v>
      </c>
      <c r="E139" s="33" t="str">
        <f t="shared" si="58"/>
        <v>土</v>
      </c>
      <c r="F139" s="33" t="str">
        <f t="shared" si="58"/>
        <v>日</v>
      </c>
      <c r="G139" s="33" t="str">
        <f t="shared" si="58"/>
        <v>月</v>
      </c>
      <c r="H139" s="33" t="str">
        <f t="shared" si="58"/>
        <v>火</v>
      </c>
      <c r="I139" s="33" t="str">
        <f t="shared" si="58"/>
        <v>水</v>
      </c>
      <c r="J139" s="33" t="str">
        <f t="shared" si="58"/>
        <v>木</v>
      </c>
      <c r="K139" s="33" t="str">
        <f t="shared" si="58"/>
        <v>金</v>
      </c>
      <c r="L139" s="33" t="str">
        <f t="shared" si="58"/>
        <v>土</v>
      </c>
      <c r="M139" s="33" t="str">
        <f t="shared" si="58"/>
        <v>日</v>
      </c>
      <c r="N139" s="33" t="str">
        <f t="shared" si="58"/>
        <v>月</v>
      </c>
      <c r="O139" s="33" t="str">
        <f t="shared" si="58"/>
        <v>火</v>
      </c>
      <c r="P139" s="33" t="str">
        <f t="shared" si="58"/>
        <v>水</v>
      </c>
      <c r="Q139" s="33" t="str">
        <f t="shared" si="58"/>
        <v>木</v>
      </c>
      <c r="R139" s="33" t="str">
        <f t="shared" si="58"/>
        <v>金</v>
      </c>
      <c r="S139" s="33" t="str">
        <f t="shared" si="58"/>
        <v>土</v>
      </c>
      <c r="T139" s="33" t="str">
        <f t="shared" si="58"/>
        <v>日</v>
      </c>
      <c r="U139" s="33" t="str">
        <f t="shared" si="58"/>
        <v>月</v>
      </c>
      <c r="V139" s="33" t="str">
        <f t="shared" si="58"/>
        <v>火</v>
      </c>
      <c r="W139" s="33" t="str">
        <f t="shared" si="58"/>
        <v>水</v>
      </c>
      <c r="X139" s="33" t="str">
        <f t="shared" si="58"/>
        <v>木</v>
      </c>
      <c r="Y139" s="33" t="str">
        <f t="shared" si="58"/>
        <v>金</v>
      </c>
      <c r="Z139" s="33" t="str">
        <f t="shared" si="58"/>
        <v>土</v>
      </c>
      <c r="AA139" s="33" t="str">
        <f t="shared" si="58"/>
        <v>日</v>
      </c>
      <c r="AB139" s="33" t="str">
        <f t="shared" si="58"/>
        <v/>
      </c>
      <c r="AC139" s="33" t="str">
        <f t="shared" si="58"/>
        <v/>
      </c>
      <c r="AD139" s="33" t="str">
        <f t="shared" si="58"/>
        <v/>
      </c>
      <c r="AE139" s="33" t="str">
        <f t="shared" si="58"/>
        <v/>
      </c>
      <c r="AF139" s="33" t="str">
        <f t="shared" si="58"/>
        <v/>
      </c>
      <c r="AG139" s="33" t="str">
        <f t="shared" si="58"/>
        <v/>
      </c>
      <c r="AH139" s="31" t="s">
        <v>20</v>
      </c>
      <c r="AI139" s="32">
        <f>+COUNTIF(C140:AG140,"夏休")+COUNTIF(C140:AG140,"冬休")+COUNTIF(C140:AG140,"中止")</f>
        <v>3</v>
      </c>
      <c r="AL139" s="57"/>
    </row>
    <row r="140" spans="2:38" s="34" customFormat="1" ht="13.5" customHeight="1" x14ac:dyDescent="0.2">
      <c r="B140" s="84" t="s">
        <v>20</v>
      </c>
      <c r="C140" s="85" t="s">
        <v>35</v>
      </c>
      <c r="D140" s="86" t="s">
        <v>35</v>
      </c>
      <c r="E140" s="86" t="s">
        <v>35</v>
      </c>
      <c r="F140" s="86"/>
      <c r="G140" s="86"/>
      <c r="H140" s="86"/>
      <c r="I140" s="86"/>
      <c r="J140" s="86"/>
      <c r="K140" s="86"/>
      <c r="L140" s="86"/>
      <c r="M140" s="86"/>
      <c r="N140" s="86"/>
      <c r="O140" s="86"/>
      <c r="P140" s="86"/>
      <c r="Q140" s="86"/>
      <c r="R140" s="86"/>
      <c r="S140" s="86"/>
      <c r="T140" s="86"/>
      <c r="U140" s="86"/>
      <c r="V140" s="86"/>
      <c r="W140" s="86"/>
      <c r="X140" s="86"/>
      <c r="Y140" s="86"/>
      <c r="Z140" s="86"/>
      <c r="AA140" s="86"/>
      <c r="AB140" s="86"/>
      <c r="AC140" s="86"/>
      <c r="AD140" s="86"/>
      <c r="AE140" s="86"/>
      <c r="AF140" s="86"/>
      <c r="AG140" s="87"/>
      <c r="AH140" s="35" t="s">
        <v>1</v>
      </c>
      <c r="AI140" s="36">
        <f>COUNT(C138:AG138)-AI139</f>
        <v>22</v>
      </c>
      <c r="AL140" s="57"/>
    </row>
    <row r="141" spans="2:38" s="34" customFormat="1" ht="13.5" customHeight="1" x14ac:dyDescent="0.2">
      <c r="B141" s="84"/>
      <c r="C141" s="85"/>
      <c r="D141" s="86"/>
      <c r="E141" s="86"/>
      <c r="F141" s="86"/>
      <c r="G141" s="86"/>
      <c r="H141" s="86"/>
      <c r="I141" s="86"/>
      <c r="J141" s="86"/>
      <c r="K141" s="86"/>
      <c r="L141" s="86"/>
      <c r="M141" s="86"/>
      <c r="N141" s="86"/>
      <c r="O141" s="86"/>
      <c r="P141" s="86"/>
      <c r="Q141" s="86"/>
      <c r="R141" s="86"/>
      <c r="S141" s="86"/>
      <c r="T141" s="86"/>
      <c r="U141" s="86"/>
      <c r="V141" s="86"/>
      <c r="W141" s="86"/>
      <c r="X141" s="86"/>
      <c r="Y141" s="86"/>
      <c r="Z141" s="86"/>
      <c r="AA141" s="86"/>
      <c r="AB141" s="86"/>
      <c r="AC141" s="86"/>
      <c r="AD141" s="86"/>
      <c r="AE141" s="86"/>
      <c r="AF141" s="86"/>
      <c r="AG141" s="87"/>
      <c r="AH141" s="35" t="s">
        <v>21</v>
      </c>
      <c r="AI141" s="36">
        <f>+COUNTIF(C142:AG143,"休")</f>
        <v>7</v>
      </c>
      <c r="AJ141" s="37" t="str">
        <f>IF(AI142&gt;0.285,"",IF(AI141&lt;AI138,"←計画日数が足りません",""))</f>
        <v/>
      </c>
      <c r="AL141" s="57"/>
    </row>
    <row r="142" spans="2:38" s="34" customFormat="1" ht="13.5" customHeight="1" x14ac:dyDescent="0.2">
      <c r="B142" s="88" t="s">
        <v>7</v>
      </c>
      <c r="C142" s="90"/>
      <c r="D142" s="90"/>
      <c r="E142" s="90"/>
      <c r="F142" s="90" t="s">
        <v>32</v>
      </c>
      <c r="G142" s="90"/>
      <c r="H142" s="90"/>
      <c r="I142" s="98"/>
      <c r="J142" s="90"/>
      <c r="K142" s="90"/>
      <c r="L142" s="90" t="s">
        <v>32</v>
      </c>
      <c r="M142" s="90" t="s">
        <v>32</v>
      </c>
      <c r="N142" s="90"/>
      <c r="O142" s="90"/>
      <c r="P142" s="98"/>
      <c r="Q142" s="90"/>
      <c r="R142" s="90"/>
      <c r="S142" s="90" t="s">
        <v>32</v>
      </c>
      <c r="T142" s="90" t="s">
        <v>32</v>
      </c>
      <c r="U142" s="90"/>
      <c r="V142" s="90"/>
      <c r="W142" s="98"/>
      <c r="X142" s="90"/>
      <c r="Y142" s="90"/>
      <c r="Z142" s="90" t="s">
        <v>32</v>
      </c>
      <c r="AA142" s="90" t="s">
        <v>32</v>
      </c>
      <c r="AB142" s="90"/>
      <c r="AC142" s="90"/>
      <c r="AD142" s="98"/>
      <c r="AE142" s="90"/>
      <c r="AF142" s="90"/>
      <c r="AG142" s="91"/>
      <c r="AH142" s="35" t="s">
        <v>22</v>
      </c>
      <c r="AI142" s="38">
        <f>+AI141/AI140</f>
        <v>0.31818181818181818</v>
      </c>
      <c r="AL142" s="57"/>
    </row>
    <row r="143" spans="2:38" s="34" customFormat="1" x14ac:dyDescent="0.2">
      <c r="B143" s="88"/>
      <c r="C143" s="90"/>
      <c r="D143" s="90"/>
      <c r="E143" s="90"/>
      <c r="F143" s="90"/>
      <c r="G143" s="90"/>
      <c r="H143" s="90"/>
      <c r="I143" s="98"/>
      <c r="J143" s="90"/>
      <c r="K143" s="90"/>
      <c r="L143" s="90"/>
      <c r="M143" s="90"/>
      <c r="N143" s="90"/>
      <c r="O143" s="90"/>
      <c r="P143" s="98"/>
      <c r="Q143" s="90"/>
      <c r="R143" s="90"/>
      <c r="S143" s="90"/>
      <c r="T143" s="90"/>
      <c r="U143" s="90"/>
      <c r="V143" s="90"/>
      <c r="W143" s="98"/>
      <c r="X143" s="90"/>
      <c r="Y143" s="90"/>
      <c r="Z143" s="90"/>
      <c r="AA143" s="90"/>
      <c r="AB143" s="90"/>
      <c r="AC143" s="90"/>
      <c r="AD143" s="98"/>
      <c r="AE143" s="90"/>
      <c r="AF143" s="90"/>
      <c r="AG143" s="91"/>
      <c r="AH143" s="35" t="s">
        <v>2</v>
      </c>
      <c r="AI143" s="36">
        <f>+COUNTA(C144:AG145)</f>
        <v>7</v>
      </c>
      <c r="AL143" s="57"/>
    </row>
    <row r="144" spans="2:38" s="34" customFormat="1" x14ac:dyDescent="0.2">
      <c r="B144" s="92" t="s">
        <v>11</v>
      </c>
      <c r="C144" s="94"/>
      <c r="D144" s="94"/>
      <c r="E144" s="94"/>
      <c r="F144" s="94" t="s">
        <v>32</v>
      </c>
      <c r="G144" s="94"/>
      <c r="H144" s="94"/>
      <c r="I144" s="100"/>
      <c r="J144" s="94"/>
      <c r="K144" s="94"/>
      <c r="L144" s="94" t="s">
        <v>32</v>
      </c>
      <c r="M144" s="94" t="s">
        <v>32</v>
      </c>
      <c r="N144" s="94"/>
      <c r="O144" s="94"/>
      <c r="P144" s="100"/>
      <c r="Q144" s="94"/>
      <c r="R144" s="94"/>
      <c r="S144" s="94" t="s">
        <v>32</v>
      </c>
      <c r="T144" s="94" t="s">
        <v>32</v>
      </c>
      <c r="U144" s="94"/>
      <c r="V144" s="94"/>
      <c r="W144" s="100"/>
      <c r="X144" s="94"/>
      <c r="Y144" s="94"/>
      <c r="Z144" s="94" t="s">
        <v>32</v>
      </c>
      <c r="AA144" s="94" t="s">
        <v>32</v>
      </c>
      <c r="AB144" s="94"/>
      <c r="AC144" s="94"/>
      <c r="AD144" s="100"/>
      <c r="AE144" s="94"/>
      <c r="AF144" s="94"/>
      <c r="AG144" s="95"/>
      <c r="AH144" s="39" t="s">
        <v>23</v>
      </c>
      <c r="AI144" s="40">
        <f>+AI143/AI140</f>
        <v>0.31818181818181818</v>
      </c>
      <c r="AL144" s="22">
        <f>+COUNTIF(C142:AG143,"休")</f>
        <v>7</v>
      </c>
    </row>
    <row r="145" spans="2:38" s="34" customFormat="1" x14ac:dyDescent="0.2">
      <c r="B145" s="92"/>
      <c r="C145" s="94"/>
      <c r="D145" s="94"/>
      <c r="E145" s="94"/>
      <c r="F145" s="94"/>
      <c r="G145" s="94"/>
      <c r="H145" s="94"/>
      <c r="I145" s="94"/>
      <c r="J145" s="94"/>
      <c r="K145" s="94"/>
      <c r="L145" s="94"/>
      <c r="M145" s="94"/>
      <c r="N145" s="94"/>
      <c r="O145" s="94"/>
      <c r="P145" s="94"/>
      <c r="Q145" s="94"/>
      <c r="R145" s="94"/>
      <c r="S145" s="94"/>
      <c r="T145" s="94"/>
      <c r="U145" s="94"/>
      <c r="V145" s="94"/>
      <c r="W145" s="94"/>
      <c r="X145" s="94"/>
      <c r="Y145" s="94"/>
      <c r="Z145" s="94"/>
      <c r="AA145" s="94"/>
      <c r="AB145" s="94"/>
      <c r="AC145" s="94"/>
      <c r="AD145" s="94"/>
      <c r="AE145" s="94"/>
      <c r="AF145" s="94"/>
      <c r="AG145" s="95"/>
      <c r="AH145" s="41" t="s">
        <v>24</v>
      </c>
      <c r="AI145" s="42" t="str">
        <f>IF(7&gt;AI140,"対象外",IF(AI143&gt;=AI138,"OK","NG"))</f>
        <v>OK</v>
      </c>
      <c r="AJ145" s="37" t="str">
        <f>IF(AI145="対象外","←７日間に満たない期間は達成判定の対象外",IF(AI145="NG","←月単位未達成","←月単位達成"))</f>
        <v>←月単位達成</v>
      </c>
      <c r="AL145" s="43" t="str">
        <f>IF(7&gt;AI140,"対象外",IF(AL144&gt;=AI138,"OK","NG"))</f>
        <v>OK</v>
      </c>
    </row>
    <row r="146" spans="2:38" hidden="1" x14ac:dyDescent="0.2">
      <c r="B146" s="44" t="s">
        <v>25</v>
      </c>
      <c r="C146" s="45">
        <f t="shared" ref="C146:AG146" si="59">IF(AND(DAY(C138)&gt;=22,DAY(C138)&lt;=28,C139="土"),1,0)</f>
        <v>0</v>
      </c>
      <c r="D146" s="45">
        <f t="shared" si="59"/>
        <v>0</v>
      </c>
      <c r="E146" s="45">
        <f t="shared" si="59"/>
        <v>0</v>
      </c>
      <c r="F146" s="45">
        <f t="shared" si="59"/>
        <v>0</v>
      </c>
      <c r="G146" s="45">
        <f t="shared" si="59"/>
        <v>0</v>
      </c>
      <c r="H146" s="45">
        <f t="shared" si="59"/>
        <v>0</v>
      </c>
      <c r="I146" s="45">
        <f t="shared" si="59"/>
        <v>0</v>
      </c>
      <c r="J146" s="45">
        <f t="shared" si="59"/>
        <v>0</v>
      </c>
      <c r="K146" s="45">
        <f t="shared" si="59"/>
        <v>0</v>
      </c>
      <c r="L146" s="45">
        <f t="shared" si="59"/>
        <v>0</v>
      </c>
      <c r="M146" s="45">
        <f t="shared" si="59"/>
        <v>0</v>
      </c>
      <c r="N146" s="45">
        <f t="shared" si="59"/>
        <v>0</v>
      </c>
      <c r="O146" s="45">
        <f t="shared" si="59"/>
        <v>0</v>
      </c>
      <c r="P146" s="45">
        <f t="shared" si="59"/>
        <v>0</v>
      </c>
      <c r="Q146" s="45">
        <f t="shared" si="59"/>
        <v>0</v>
      </c>
      <c r="R146" s="45">
        <f t="shared" si="59"/>
        <v>0</v>
      </c>
      <c r="S146" s="45">
        <f t="shared" si="59"/>
        <v>0</v>
      </c>
      <c r="T146" s="45">
        <f t="shared" si="59"/>
        <v>0</v>
      </c>
      <c r="U146" s="45">
        <f t="shared" si="59"/>
        <v>0</v>
      </c>
      <c r="V146" s="45">
        <f t="shared" si="59"/>
        <v>0</v>
      </c>
      <c r="W146" s="45">
        <f t="shared" si="59"/>
        <v>0</v>
      </c>
      <c r="X146" s="45">
        <f t="shared" si="59"/>
        <v>0</v>
      </c>
      <c r="Y146" s="45">
        <f t="shared" si="59"/>
        <v>0</v>
      </c>
      <c r="Z146" s="45">
        <f t="shared" si="59"/>
        <v>1</v>
      </c>
      <c r="AA146" s="45">
        <f t="shared" si="59"/>
        <v>0</v>
      </c>
      <c r="AB146" s="45" t="e">
        <f t="shared" si="59"/>
        <v>#VALUE!</v>
      </c>
      <c r="AC146" s="45" t="e">
        <f t="shared" si="59"/>
        <v>#VALUE!</v>
      </c>
      <c r="AD146" s="45" t="e">
        <f t="shared" si="59"/>
        <v>#VALUE!</v>
      </c>
      <c r="AE146" s="45" t="e">
        <f t="shared" si="59"/>
        <v>#VALUE!</v>
      </c>
      <c r="AF146" s="45" t="e">
        <f t="shared" si="59"/>
        <v>#VALUE!</v>
      </c>
      <c r="AG146" s="45" t="e">
        <f t="shared" si="59"/>
        <v>#VALUE!</v>
      </c>
      <c r="AH146" s="46" t="s">
        <v>26</v>
      </c>
      <c r="AI146" s="47">
        <f>_xlfn.AGGREGATE(9,6,C146:AG146)</f>
        <v>1</v>
      </c>
      <c r="AJ146" s="37"/>
    </row>
    <row r="147" spans="2:38" hidden="1" x14ac:dyDescent="0.2">
      <c r="B147" s="44" t="s">
        <v>27</v>
      </c>
      <c r="C147" s="48">
        <f t="shared" ref="C147:AG147" si="60">IF(AND(DAY(C138)&gt;=22,DAY(C138)&lt;=28,C139="土",OR(C144="休",C144="雨")),1,0)</f>
        <v>0</v>
      </c>
      <c r="D147" s="48">
        <f t="shared" si="60"/>
        <v>0</v>
      </c>
      <c r="E147" s="48">
        <f t="shared" si="60"/>
        <v>0</v>
      </c>
      <c r="F147" s="48">
        <f t="shared" si="60"/>
        <v>0</v>
      </c>
      <c r="G147" s="48">
        <f t="shared" si="60"/>
        <v>0</v>
      </c>
      <c r="H147" s="48">
        <f t="shared" si="60"/>
        <v>0</v>
      </c>
      <c r="I147" s="48">
        <f t="shared" si="60"/>
        <v>0</v>
      </c>
      <c r="J147" s="48">
        <f t="shared" si="60"/>
        <v>0</v>
      </c>
      <c r="K147" s="48">
        <f t="shared" si="60"/>
        <v>0</v>
      </c>
      <c r="L147" s="48">
        <f t="shared" si="60"/>
        <v>0</v>
      </c>
      <c r="M147" s="48">
        <f t="shared" si="60"/>
        <v>0</v>
      </c>
      <c r="N147" s="48">
        <f t="shared" si="60"/>
        <v>0</v>
      </c>
      <c r="O147" s="48">
        <f t="shared" si="60"/>
        <v>0</v>
      </c>
      <c r="P147" s="48">
        <f t="shared" si="60"/>
        <v>0</v>
      </c>
      <c r="Q147" s="48">
        <f t="shared" si="60"/>
        <v>0</v>
      </c>
      <c r="R147" s="48">
        <f t="shared" si="60"/>
        <v>0</v>
      </c>
      <c r="S147" s="48">
        <f t="shared" si="60"/>
        <v>0</v>
      </c>
      <c r="T147" s="48">
        <f t="shared" si="60"/>
        <v>0</v>
      </c>
      <c r="U147" s="48">
        <f t="shared" si="60"/>
        <v>0</v>
      </c>
      <c r="V147" s="48">
        <f t="shared" si="60"/>
        <v>0</v>
      </c>
      <c r="W147" s="48">
        <f t="shared" si="60"/>
        <v>0</v>
      </c>
      <c r="X147" s="48">
        <f t="shared" si="60"/>
        <v>0</v>
      </c>
      <c r="Y147" s="48">
        <f t="shared" si="60"/>
        <v>0</v>
      </c>
      <c r="Z147" s="48">
        <f t="shared" si="60"/>
        <v>1</v>
      </c>
      <c r="AA147" s="48">
        <f t="shared" si="60"/>
        <v>0</v>
      </c>
      <c r="AB147" s="48" t="e">
        <f t="shared" si="60"/>
        <v>#VALUE!</v>
      </c>
      <c r="AC147" s="48" t="e">
        <f t="shared" si="60"/>
        <v>#VALUE!</v>
      </c>
      <c r="AD147" s="48" t="e">
        <f t="shared" si="60"/>
        <v>#VALUE!</v>
      </c>
      <c r="AE147" s="48" t="e">
        <f t="shared" si="60"/>
        <v>#VALUE!</v>
      </c>
      <c r="AF147" s="48" t="e">
        <f t="shared" si="60"/>
        <v>#VALUE!</v>
      </c>
      <c r="AG147" s="48" t="e">
        <f t="shared" si="60"/>
        <v>#VALUE!</v>
      </c>
      <c r="AH147" s="49" t="s">
        <v>28</v>
      </c>
      <c r="AI147" s="47">
        <f>_xlfn.AGGREGATE(9,6,C147:AG147)</f>
        <v>1</v>
      </c>
      <c r="AJ147" s="37"/>
    </row>
    <row r="148" spans="2:38" hidden="1" x14ac:dyDescent="0.2">
      <c r="B148" s="44" t="s">
        <v>29</v>
      </c>
      <c r="C148" s="45">
        <f t="shared" ref="C148:AG148" si="61">IF(AND(DAY(C138)&gt;=8,DAY(C138)&lt;=14,C139="土"),1,0)</f>
        <v>0</v>
      </c>
      <c r="D148" s="45">
        <f t="shared" si="61"/>
        <v>0</v>
      </c>
      <c r="E148" s="45">
        <f t="shared" si="61"/>
        <v>0</v>
      </c>
      <c r="F148" s="45">
        <f t="shared" si="61"/>
        <v>0</v>
      </c>
      <c r="G148" s="45">
        <f t="shared" si="61"/>
        <v>0</v>
      </c>
      <c r="H148" s="45">
        <f t="shared" si="61"/>
        <v>0</v>
      </c>
      <c r="I148" s="45">
        <f t="shared" si="61"/>
        <v>0</v>
      </c>
      <c r="J148" s="45">
        <f t="shared" si="61"/>
        <v>0</v>
      </c>
      <c r="K148" s="45">
        <f t="shared" si="61"/>
        <v>0</v>
      </c>
      <c r="L148" s="45">
        <f t="shared" si="61"/>
        <v>1</v>
      </c>
      <c r="M148" s="45">
        <f t="shared" si="61"/>
        <v>0</v>
      </c>
      <c r="N148" s="45">
        <f t="shared" si="61"/>
        <v>0</v>
      </c>
      <c r="O148" s="45">
        <f t="shared" si="61"/>
        <v>0</v>
      </c>
      <c r="P148" s="45">
        <f t="shared" si="61"/>
        <v>0</v>
      </c>
      <c r="Q148" s="45">
        <f t="shared" si="61"/>
        <v>0</v>
      </c>
      <c r="R148" s="45">
        <f t="shared" si="61"/>
        <v>0</v>
      </c>
      <c r="S148" s="45">
        <f t="shared" si="61"/>
        <v>0</v>
      </c>
      <c r="T148" s="45">
        <f t="shared" si="61"/>
        <v>0</v>
      </c>
      <c r="U148" s="45">
        <f t="shared" si="61"/>
        <v>0</v>
      </c>
      <c r="V148" s="45">
        <f t="shared" si="61"/>
        <v>0</v>
      </c>
      <c r="W148" s="45">
        <f t="shared" si="61"/>
        <v>0</v>
      </c>
      <c r="X148" s="45">
        <f t="shared" si="61"/>
        <v>0</v>
      </c>
      <c r="Y148" s="45">
        <f t="shared" si="61"/>
        <v>0</v>
      </c>
      <c r="Z148" s="45">
        <f t="shared" si="61"/>
        <v>0</v>
      </c>
      <c r="AA148" s="45">
        <f t="shared" si="61"/>
        <v>0</v>
      </c>
      <c r="AB148" s="45" t="e">
        <f t="shared" si="61"/>
        <v>#VALUE!</v>
      </c>
      <c r="AC148" s="45" t="e">
        <f t="shared" si="61"/>
        <v>#VALUE!</v>
      </c>
      <c r="AD148" s="45" t="e">
        <f t="shared" si="61"/>
        <v>#VALUE!</v>
      </c>
      <c r="AE148" s="45" t="e">
        <f t="shared" si="61"/>
        <v>#VALUE!</v>
      </c>
      <c r="AF148" s="45" t="e">
        <f t="shared" si="61"/>
        <v>#VALUE!</v>
      </c>
      <c r="AG148" s="45" t="e">
        <f t="shared" si="61"/>
        <v>#VALUE!</v>
      </c>
      <c r="AH148" s="46" t="s">
        <v>26</v>
      </c>
      <c r="AI148" s="47">
        <f>_xlfn.AGGREGATE(9,6,C148:AG148)</f>
        <v>1</v>
      </c>
      <c r="AJ148" s="37"/>
    </row>
    <row r="149" spans="2:38" hidden="1" x14ac:dyDescent="0.2">
      <c r="B149" s="44" t="s">
        <v>30</v>
      </c>
      <c r="C149" s="48">
        <f t="shared" ref="C149:AG149" si="62">IF(AND(DAY(C138)&gt;=8,DAY(C138)&lt;=14,C139="土",OR(C144="休",C144="雨")),1,0)</f>
        <v>0</v>
      </c>
      <c r="D149" s="48">
        <f t="shared" si="62"/>
        <v>0</v>
      </c>
      <c r="E149" s="48">
        <f t="shared" si="62"/>
        <v>0</v>
      </c>
      <c r="F149" s="48">
        <f t="shared" si="62"/>
        <v>0</v>
      </c>
      <c r="G149" s="48">
        <f t="shared" si="62"/>
        <v>0</v>
      </c>
      <c r="H149" s="48">
        <f t="shared" si="62"/>
        <v>0</v>
      </c>
      <c r="I149" s="48">
        <f t="shared" si="62"/>
        <v>0</v>
      </c>
      <c r="J149" s="48">
        <f t="shared" si="62"/>
        <v>0</v>
      </c>
      <c r="K149" s="48">
        <f t="shared" si="62"/>
        <v>0</v>
      </c>
      <c r="L149" s="48">
        <f t="shared" si="62"/>
        <v>1</v>
      </c>
      <c r="M149" s="48">
        <f t="shared" si="62"/>
        <v>0</v>
      </c>
      <c r="N149" s="48">
        <f t="shared" si="62"/>
        <v>0</v>
      </c>
      <c r="O149" s="48">
        <f t="shared" si="62"/>
        <v>0</v>
      </c>
      <c r="P149" s="48">
        <f t="shared" si="62"/>
        <v>0</v>
      </c>
      <c r="Q149" s="48">
        <f t="shared" si="62"/>
        <v>0</v>
      </c>
      <c r="R149" s="48">
        <f t="shared" si="62"/>
        <v>0</v>
      </c>
      <c r="S149" s="48">
        <f t="shared" si="62"/>
        <v>0</v>
      </c>
      <c r="T149" s="48">
        <f t="shared" si="62"/>
        <v>0</v>
      </c>
      <c r="U149" s="48">
        <f t="shared" si="62"/>
        <v>0</v>
      </c>
      <c r="V149" s="48">
        <f t="shared" si="62"/>
        <v>0</v>
      </c>
      <c r="W149" s="48">
        <f t="shared" si="62"/>
        <v>0</v>
      </c>
      <c r="X149" s="48">
        <f t="shared" si="62"/>
        <v>0</v>
      </c>
      <c r="Y149" s="48">
        <f t="shared" si="62"/>
        <v>0</v>
      </c>
      <c r="Z149" s="48">
        <f t="shared" si="62"/>
        <v>0</v>
      </c>
      <c r="AA149" s="48">
        <f t="shared" si="62"/>
        <v>0</v>
      </c>
      <c r="AB149" s="48" t="e">
        <f t="shared" si="62"/>
        <v>#VALUE!</v>
      </c>
      <c r="AC149" s="48" t="e">
        <f t="shared" si="62"/>
        <v>#VALUE!</v>
      </c>
      <c r="AD149" s="48" t="e">
        <f t="shared" si="62"/>
        <v>#VALUE!</v>
      </c>
      <c r="AE149" s="48" t="e">
        <f t="shared" si="62"/>
        <v>#VALUE!</v>
      </c>
      <c r="AF149" s="48" t="e">
        <f t="shared" si="62"/>
        <v>#VALUE!</v>
      </c>
      <c r="AG149" s="48" t="e">
        <f t="shared" si="62"/>
        <v>#VALUE!</v>
      </c>
      <c r="AH149" s="49" t="s">
        <v>28</v>
      </c>
      <c r="AI149" s="47">
        <f>_xlfn.AGGREGATE(9,6,C149:AG149)</f>
        <v>1</v>
      </c>
      <c r="AJ149" s="37"/>
    </row>
    <row r="150" spans="2:38" s="34" customFormat="1" x14ac:dyDescent="0.2">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c r="AA150" s="58"/>
      <c r="AB150" s="58"/>
      <c r="AC150" s="58"/>
      <c r="AD150" s="58"/>
      <c r="AE150" s="58"/>
      <c r="AF150" s="58"/>
      <c r="AG150" s="58"/>
      <c r="AI150" s="58"/>
      <c r="AL150" s="57"/>
    </row>
    <row r="151" spans="2:38" hidden="1" x14ac:dyDescent="0.2">
      <c r="C151" s="2" t="e">
        <f>YEAR(C154)</f>
        <v>#VALUE!</v>
      </c>
      <c r="D151" s="2" t="e">
        <f>MONTH(C154)</f>
        <v>#VALUE!</v>
      </c>
    </row>
    <row r="152" spans="2:38" x14ac:dyDescent="0.2">
      <c r="B152" s="7" t="s">
        <v>16</v>
      </c>
      <c r="C152" s="96" t="str">
        <f>C154</f>
        <v/>
      </c>
      <c r="D152" s="96"/>
      <c r="E152" s="96"/>
      <c r="F152" s="96"/>
      <c r="G152" s="96"/>
      <c r="H152" s="96"/>
      <c r="I152" s="96"/>
      <c r="J152" s="96"/>
      <c r="K152" s="96"/>
      <c r="L152" s="96"/>
      <c r="M152" s="96"/>
      <c r="N152" s="96"/>
      <c r="O152" s="96"/>
      <c r="P152" s="96"/>
      <c r="Q152" s="96"/>
      <c r="R152" s="96"/>
      <c r="S152" s="96"/>
      <c r="T152" s="96"/>
      <c r="U152" s="96"/>
      <c r="V152" s="96"/>
      <c r="W152" s="96"/>
      <c r="X152" s="96"/>
      <c r="Y152" s="96"/>
      <c r="Z152" s="96"/>
      <c r="AA152" s="96"/>
      <c r="AB152" s="96"/>
      <c r="AC152" s="96"/>
      <c r="AD152" s="96"/>
      <c r="AE152" s="96"/>
      <c r="AF152" s="96"/>
      <c r="AG152" s="96"/>
      <c r="AH152" s="96"/>
      <c r="AI152" s="96"/>
    </row>
    <row r="153" spans="2:38" hidden="1" x14ac:dyDescent="0.2">
      <c r="B153" s="51"/>
      <c r="C153" s="30" t="e">
        <f>DATE($C151,$D151,1)</f>
        <v>#VALUE!</v>
      </c>
      <c r="D153" s="30" t="e">
        <f t="shared" ref="D153:AG153" si="63">C153+1</f>
        <v>#VALUE!</v>
      </c>
      <c r="E153" s="30" t="e">
        <f t="shared" si="63"/>
        <v>#VALUE!</v>
      </c>
      <c r="F153" s="30" t="e">
        <f t="shared" si="63"/>
        <v>#VALUE!</v>
      </c>
      <c r="G153" s="30" t="e">
        <f t="shared" si="63"/>
        <v>#VALUE!</v>
      </c>
      <c r="H153" s="30" t="e">
        <f t="shared" si="63"/>
        <v>#VALUE!</v>
      </c>
      <c r="I153" s="30" t="e">
        <f t="shared" si="63"/>
        <v>#VALUE!</v>
      </c>
      <c r="J153" s="30" t="e">
        <f t="shared" si="63"/>
        <v>#VALUE!</v>
      </c>
      <c r="K153" s="30" t="e">
        <f t="shared" si="63"/>
        <v>#VALUE!</v>
      </c>
      <c r="L153" s="30" t="e">
        <f t="shared" si="63"/>
        <v>#VALUE!</v>
      </c>
      <c r="M153" s="30" t="e">
        <f t="shared" si="63"/>
        <v>#VALUE!</v>
      </c>
      <c r="N153" s="30" t="e">
        <f t="shared" si="63"/>
        <v>#VALUE!</v>
      </c>
      <c r="O153" s="30" t="e">
        <f t="shared" si="63"/>
        <v>#VALUE!</v>
      </c>
      <c r="P153" s="30" t="e">
        <f t="shared" si="63"/>
        <v>#VALUE!</v>
      </c>
      <c r="Q153" s="30" t="e">
        <f t="shared" si="63"/>
        <v>#VALUE!</v>
      </c>
      <c r="R153" s="30" t="e">
        <f t="shared" si="63"/>
        <v>#VALUE!</v>
      </c>
      <c r="S153" s="30" t="e">
        <f t="shared" si="63"/>
        <v>#VALUE!</v>
      </c>
      <c r="T153" s="30" t="e">
        <f t="shared" si="63"/>
        <v>#VALUE!</v>
      </c>
      <c r="U153" s="30" t="e">
        <f t="shared" si="63"/>
        <v>#VALUE!</v>
      </c>
      <c r="V153" s="30" t="e">
        <f t="shared" si="63"/>
        <v>#VALUE!</v>
      </c>
      <c r="W153" s="30" t="e">
        <f t="shared" si="63"/>
        <v>#VALUE!</v>
      </c>
      <c r="X153" s="30" t="e">
        <f t="shared" si="63"/>
        <v>#VALUE!</v>
      </c>
      <c r="Y153" s="30" t="e">
        <f t="shared" si="63"/>
        <v>#VALUE!</v>
      </c>
      <c r="Z153" s="30" t="e">
        <f t="shared" si="63"/>
        <v>#VALUE!</v>
      </c>
      <c r="AA153" s="30" t="e">
        <f t="shared" si="63"/>
        <v>#VALUE!</v>
      </c>
      <c r="AB153" s="30" t="e">
        <f t="shared" si="63"/>
        <v>#VALUE!</v>
      </c>
      <c r="AC153" s="30" t="e">
        <f t="shared" si="63"/>
        <v>#VALUE!</v>
      </c>
      <c r="AD153" s="30" t="e">
        <f t="shared" si="63"/>
        <v>#VALUE!</v>
      </c>
      <c r="AE153" s="30" t="e">
        <f t="shared" si="63"/>
        <v>#VALUE!</v>
      </c>
      <c r="AF153" s="30" t="e">
        <f t="shared" si="63"/>
        <v>#VALUE!</v>
      </c>
      <c r="AG153" s="30" t="e">
        <f t="shared" si="63"/>
        <v>#VALUE!</v>
      </c>
      <c r="AH153" s="52"/>
      <c r="AI153" s="53"/>
    </row>
    <row r="154" spans="2:38" x14ac:dyDescent="0.2">
      <c r="B154" s="54" t="s">
        <v>17</v>
      </c>
      <c r="C154" s="55" t="str">
        <f>IF(EDATE(C137,1)&gt;$G$5,"",EDATE(C137,1))</f>
        <v/>
      </c>
      <c r="D154" s="30" t="e">
        <f t="shared" ref="D154:AG154" si="64">IF(D153&gt;$G$5,"",IF(C154=EOMONTH(DATE($C151,$D151,1),0),"",IF(C154="","",C154+1)))</f>
        <v>#VALUE!</v>
      </c>
      <c r="E154" s="30" t="e">
        <f t="shared" si="64"/>
        <v>#VALUE!</v>
      </c>
      <c r="F154" s="30" t="e">
        <f t="shared" si="64"/>
        <v>#VALUE!</v>
      </c>
      <c r="G154" s="30" t="e">
        <f t="shared" si="64"/>
        <v>#VALUE!</v>
      </c>
      <c r="H154" s="30" t="e">
        <f t="shared" si="64"/>
        <v>#VALUE!</v>
      </c>
      <c r="I154" s="30" t="e">
        <f t="shared" si="64"/>
        <v>#VALUE!</v>
      </c>
      <c r="J154" s="30" t="e">
        <f t="shared" si="64"/>
        <v>#VALUE!</v>
      </c>
      <c r="K154" s="30" t="e">
        <f t="shared" si="64"/>
        <v>#VALUE!</v>
      </c>
      <c r="L154" s="30" t="e">
        <f t="shared" si="64"/>
        <v>#VALUE!</v>
      </c>
      <c r="M154" s="30" t="e">
        <f t="shared" si="64"/>
        <v>#VALUE!</v>
      </c>
      <c r="N154" s="30" t="e">
        <f t="shared" si="64"/>
        <v>#VALUE!</v>
      </c>
      <c r="O154" s="30" t="e">
        <f t="shared" si="64"/>
        <v>#VALUE!</v>
      </c>
      <c r="P154" s="30" t="e">
        <f t="shared" si="64"/>
        <v>#VALUE!</v>
      </c>
      <c r="Q154" s="30" t="e">
        <f t="shared" si="64"/>
        <v>#VALUE!</v>
      </c>
      <c r="R154" s="30" t="e">
        <f t="shared" si="64"/>
        <v>#VALUE!</v>
      </c>
      <c r="S154" s="30" t="e">
        <f t="shared" si="64"/>
        <v>#VALUE!</v>
      </c>
      <c r="T154" s="30" t="e">
        <f t="shared" si="64"/>
        <v>#VALUE!</v>
      </c>
      <c r="U154" s="30" t="e">
        <f t="shared" si="64"/>
        <v>#VALUE!</v>
      </c>
      <c r="V154" s="30" t="e">
        <f t="shared" si="64"/>
        <v>#VALUE!</v>
      </c>
      <c r="W154" s="30" t="e">
        <f t="shared" si="64"/>
        <v>#VALUE!</v>
      </c>
      <c r="X154" s="30" t="e">
        <f t="shared" si="64"/>
        <v>#VALUE!</v>
      </c>
      <c r="Y154" s="30" t="e">
        <f t="shared" si="64"/>
        <v>#VALUE!</v>
      </c>
      <c r="Z154" s="30" t="e">
        <f t="shared" si="64"/>
        <v>#VALUE!</v>
      </c>
      <c r="AA154" s="30" t="e">
        <f t="shared" si="64"/>
        <v>#VALUE!</v>
      </c>
      <c r="AB154" s="30" t="e">
        <f t="shared" si="64"/>
        <v>#VALUE!</v>
      </c>
      <c r="AC154" s="30" t="e">
        <f t="shared" si="64"/>
        <v>#VALUE!</v>
      </c>
      <c r="AD154" s="30" t="e">
        <f t="shared" si="64"/>
        <v>#VALUE!</v>
      </c>
      <c r="AE154" s="30" t="e">
        <f t="shared" si="64"/>
        <v>#VALUE!</v>
      </c>
      <c r="AF154" s="30" t="e">
        <f t="shared" si="64"/>
        <v>#VALUE!</v>
      </c>
      <c r="AG154" s="30" t="e">
        <f t="shared" si="64"/>
        <v>#VALUE!</v>
      </c>
      <c r="AH154" s="31" t="s">
        <v>18</v>
      </c>
      <c r="AI154" s="32">
        <f>+COUNTIFS(C155:AG155,"土",C156:AG156,"")+COUNTIFS(C155:AG155,"日",C156:AG156,"")</f>
        <v>0</v>
      </c>
    </row>
    <row r="155" spans="2:38" s="34" customFormat="1" x14ac:dyDescent="0.2">
      <c r="B155" s="56" t="s">
        <v>19</v>
      </c>
      <c r="C155" s="33" t="str">
        <f t="shared" ref="C155:AG155" si="65">IFERROR(TEXT(WEEKDAY(+C154),"aaa"),"")</f>
        <v/>
      </c>
      <c r="D155" s="33" t="str">
        <f t="shared" si="65"/>
        <v/>
      </c>
      <c r="E155" s="33" t="str">
        <f t="shared" si="65"/>
        <v/>
      </c>
      <c r="F155" s="33" t="str">
        <f t="shared" si="65"/>
        <v/>
      </c>
      <c r="G155" s="33" t="str">
        <f t="shared" si="65"/>
        <v/>
      </c>
      <c r="H155" s="33" t="str">
        <f t="shared" si="65"/>
        <v/>
      </c>
      <c r="I155" s="33" t="str">
        <f t="shared" si="65"/>
        <v/>
      </c>
      <c r="J155" s="33" t="str">
        <f t="shared" si="65"/>
        <v/>
      </c>
      <c r="K155" s="33" t="str">
        <f t="shared" si="65"/>
        <v/>
      </c>
      <c r="L155" s="33" t="str">
        <f t="shared" si="65"/>
        <v/>
      </c>
      <c r="M155" s="33" t="str">
        <f t="shared" si="65"/>
        <v/>
      </c>
      <c r="N155" s="33" t="str">
        <f t="shared" si="65"/>
        <v/>
      </c>
      <c r="O155" s="33" t="str">
        <f t="shared" si="65"/>
        <v/>
      </c>
      <c r="P155" s="33" t="str">
        <f t="shared" si="65"/>
        <v/>
      </c>
      <c r="Q155" s="33" t="str">
        <f t="shared" si="65"/>
        <v/>
      </c>
      <c r="R155" s="33" t="str">
        <f t="shared" si="65"/>
        <v/>
      </c>
      <c r="S155" s="33" t="str">
        <f t="shared" si="65"/>
        <v/>
      </c>
      <c r="T155" s="33" t="str">
        <f t="shared" si="65"/>
        <v/>
      </c>
      <c r="U155" s="33" t="str">
        <f t="shared" si="65"/>
        <v/>
      </c>
      <c r="V155" s="33" t="str">
        <f t="shared" si="65"/>
        <v/>
      </c>
      <c r="W155" s="33" t="str">
        <f t="shared" si="65"/>
        <v/>
      </c>
      <c r="X155" s="33" t="str">
        <f t="shared" si="65"/>
        <v/>
      </c>
      <c r="Y155" s="33" t="str">
        <f t="shared" si="65"/>
        <v/>
      </c>
      <c r="Z155" s="33" t="str">
        <f t="shared" si="65"/>
        <v/>
      </c>
      <c r="AA155" s="33" t="str">
        <f t="shared" si="65"/>
        <v/>
      </c>
      <c r="AB155" s="33" t="str">
        <f t="shared" si="65"/>
        <v/>
      </c>
      <c r="AC155" s="33" t="str">
        <f t="shared" si="65"/>
        <v/>
      </c>
      <c r="AD155" s="33" t="str">
        <f t="shared" si="65"/>
        <v/>
      </c>
      <c r="AE155" s="33" t="str">
        <f t="shared" si="65"/>
        <v/>
      </c>
      <c r="AF155" s="33" t="str">
        <f t="shared" si="65"/>
        <v/>
      </c>
      <c r="AG155" s="33" t="str">
        <f t="shared" si="65"/>
        <v/>
      </c>
      <c r="AH155" s="31" t="s">
        <v>20</v>
      </c>
      <c r="AI155" s="32">
        <f>+COUNTIF(C156:AG156,"夏休")+COUNTIF(C156:AG156,"冬休")+COUNTIF(C156:AG156,"中止")</f>
        <v>0</v>
      </c>
      <c r="AL155" s="57"/>
    </row>
    <row r="156" spans="2:38" s="34" customFormat="1" ht="13.5" customHeight="1" x14ac:dyDescent="0.2">
      <c r="B156" s="84" t="s">
        <v>20</v>
      </c>
      <c r="C156" s="85"/>
      <c r="D156" s="86"/>
      <c r="E156" s="86"/>
      <c r="F156" s="86"/>
      <c r="G156" s="86"/>
      <c r="H156" s="86"/>
      <c r="I156" s="86"/>
      <c r="J156" s="86"/>
      <c r="K156" s="86"/>
      <c r="L156" s="86"/>
      <c r="M156" s="86"/>
      <c r="N156" s="86"/>
      <c r="O156" s="86"/>
      <c r="P156" s="86"/>
      <c r="Q156" s="86"/>
      <c r="R156" s="86"/>
      <c r="S156" s="86"/>
      <c r="T156" s="86"/>
      <c r="U156" s="86"/>
      <c r="V156" s="86"/>
      <c r="W156" s="86"/>
      <c r="X156" s="86"/>
      <c r="Y156" s="86"/>
      <c r="Z156" s="86"/>
      <c r="AA156" s="86"/>
      <c r="AB156" s="86"/>
      <c r="AC156" s="86"/>
      <c r="AD156" s="86"/>
      <c r="AE156" s="86"/>
      <c r="AF156" s="86"/>
      <c r="AG156" s="87"/>
      <c r="AH156" s="35" t="s">
        <v>1</v>
      </c>
      <c r="AI156" s="36">
        <f>COUNT(C154:AG154)-AI155</f>
        <v>0</v>
      </c>
      <c r="AL156" s="57"/>
    </row>
    <row r="157" spans="2:38" s="34" customFormat="1" ht="13.5" customHeight="1" x14ac:dyDescent="0.2">
      <c r="B157" s="84"/>
      <c r="C157" s="85"/>
      <c r="D157" s="86"/>
      <c r="E157" s="86"/>
      <c r="F157" s="86"/>
      <c r="G157" s="86"/>
      <c r="H157" s="86"/>
      <c r="I157" s="86"/>
      <c r="J157" s="86"/>
      <c r="K157" s="86"/>
      <c r="L157" s="86"/>
      <c r="M157" s="86"/>
      <c r="N157" s="86"/>
      <c r="O157" s="86"/>
      <c r="P157" s="86"/>
      <c r="Q157" s="86"/>
      <c r="R157" s="86"/>
      <c r="S157" s="86"/>
      <c r="T157" s="86"/>
      <c r="U157" s="86"/>
      <c r="V157" s="86"/>
      <c r="W157" s="86"/>
      <c r="X157" s="86"/>
      <c r="Y157" s="86"/>
      <c r="Z157" s="86"/>
      <c r="AA157" s="86"/>
      <c r="AB157" s="86"/>
      <c r="AC157" s="86"/>
      <c r="AD157" s="86"/>
      <c r="AE157" s="86"/>
      <c r="AF157" s="86"/>
      <c r="AG157" s="87"/>
      <c r="AH157" s="35" t="s">
        <v>21</v>
      </c>
      <c r="AI157" s="36">
        <f>+COUNTIF(C158:AG159,"休")</f>
        <v>0</v>
      </c>
      <c r="AJ157" s="37" t="e">
        <f>IF(AI158&gt;0.285,"",IF(AI157&lt;AI154,"←計画日数が足りません",""))</f>
        <v>#DIV/0!</v>
      </c>
      <c r="AL157" s="57"/>
    </row>
    <row r="158" spans="2:38" s="34" customFormat="1" ht="13.5" customHeight="1" x14ac:dyDescent="0.2">
      <c r="B158" s="88" t="s">
        <v>7</v>
      </c>
      <c r="C158" s="89"/>
      <c r="D158" s="90"/>
      <c r="E158" s="90"/>
      <c r="F158" s="98"/>
      <c r="G158" s="90"/>
      <c r="H158" s="90"/>
      <c r="I158" s="90"/>
      <c r="J158" s="90"/>
      <c r="K158" s="90"/>
      <c r="L158" s="90"/>
      <c r="M158" s="98"/>
      <c r="N158" s="90"/>
      <c r="O158" s="90"/>
      <c r="P158" s="90"/>
      <c r="Q158" s="90"/>
      <c r="R158" s="90"/>
      <c r="S158" s="90"/>
      <c r="T158" s="98"/>
      <c r="U158" s="90"/>
      <c r="V158" s="90"/>
      <c r="W158" s="90"/>
      <c r="X158" s="90"/>
      <c r="Y158" s="90"/>
      <c r="Z158" s="90"/>
      <c r="AA158" s="98"/>
      <c r="AB158" s="90"/>
      <c r="AC158" s="90"/>
      <c r="AD158" s="90"/>
      <c r="AE158" s="90"/>
      <c r="AF158" s="90"/>
      <c r="AG158" s="91"/>
      <c r="AH158" s="35" t="s">
        <v>22</v>
      </c>
      <c r="AI158" s="38" t="e">
        <f>+AI157/AI156</f>
        <v>#DIV/0!</v>
      </c>
      <c r="AL158" s="57"/>
    </row>
    <row r="159" spans="2:38" s="34" customFormat="1" x14ac:dyDescent="0.2">
      <c r="B159" s="88"/>
      <c r="C159" s="89"/>
      <c r="D159" s="90"/>
      <c r="E159" s="90"/>
      <c r="F159" s="98"/>
      <c r="G159" s="90"/>
      <c r="H159" s="90"/>
      <c r="I159" s="90"/>
      <c r="J159" s="90"/>
      <c r="K159" s="90"/>
      <c r="L159" s="90"/>
      <c r="M159" s="98"/>
      <c r="N159" s="90"/>
      <c r="O159" s="90"/>
      <c r="P159" s="90"/>
      <c r="Q159" s="90"/>
      <c r="R159" s="90"/>
      <c r="S159" s="90"/>
      <c r="T159" s="98"/>
      <c r="U159" s="90"/>
      <c r="V159" s="90"/>
      <c r="W159" s="90"/>
      <c r="X159" s="90"/>
      <c r="Y159" s="90"/>
      <c r="Z159" s="90"/>
      <c r="AA159" s="98"/>
      <c r="AB159" s="90"/>
      <c r="AC159" s="90"/>
      <c r="AD159" s="90"/>
      <c r="AE159" s="90"/>
      <c r="AF159" s="90"/>
      <c r="AG159" s="91"/>
      <c r="AH159" s="35" t="s">
        <v>2</v>
      </c>
      <c r="AI159" s="36">
        <f>+COUNTA(C160:AG161)</f>
        <v>0</v>
      </c>
      <c r="AL159" s="57"/>
    </row>
    <row r="160" spans="2:38" s="34" customFormat="1" x14ac:dyDescent="0.2">
      <c r="B160" s="92" t="s">
        <v>11</v>
      </c>
      <c r="C160" s="93"/>
      <c r="D160" s="94"/>
      <c r="E160" s="94"/>
      <c r="F160" s="100"/>
      <c r="G160" s="94"/>
      <c r="H160" s="94"/>
      <c r="I160" s="94"/>
      <c r="J160" s="94"/>
      <c r="K160" s="94"/>
      <c r="L160" s="94"/>
      <c r="M160" s="100"/>
      <c r="N160" s="94"/>
      <c r="O160" s="94"/>
      <c r="P160" s="94"/>
      <c r="Q160" s="94"/>
      <c r="R160" s="94"/>
      <c r="S160" s="94"/>
      <c r="T160" s="100"/>
      <c r="U160" s="94"/>
      <c r="V160" s="94"/>
      <c r="W160" s="94"/>
      <c r="X160" s="94"/>
      <c r="Y160" s="94"/>
      <c r="Z160" s="94"/>
      <c r="AA160" s="100"/>
      <c r="AB160" s="94"/>
      <c r="AC160" s="94"/>
      <c r="AD160" s="94"/>
      <c r="AE160" s="94"/>
      <c r="AF160" s="94"/>
      <c r="AG160" s="95"/>
      <c r="AH160" s="39" t="s">
        <v>23</v>
      </c>
      <c r="AI160" s="40" t="e">
        <f>+AI159/AI156</f>
        <v>#DIV/0!</v>
      </c>
      <c r="AL160" s="22">
        <f>+COUNTIF(C158:AG159,"休")</f>
        <v>0</v>
      </c>
    </row>
    <row r="161" spans="2:38" s="34" customFormat="1" x14ac:dyDescent="0.2">
      <c r="B161" s="92"/>
      <c r="C161" s="93"/>
      <c r="D161" s="94"/>
      <c r="E161" s="94"/>
      <c r="F161" s="94"/>
      <c r="G161" s="94"/>
      <c r="H161" s="94"/>
      <c r="I161" s="94"/>
      <c r="J161" s="94"/>
      <c r="K161" s="94"/>
      <c r="L161" s="94"/>
      <c r="M161" s="94"/>
      <c r="N161" s="94"/>
      <c r="O161" s="94"/>
      <c r="P161" s="94"/>
      <c r="Q161" s="94"/>
      <c r="R161" s="94"/>
      <c r="S161" s="94"/>
      <c r="T161" s="94"/>
      <c r="U161" s="94"/>
      <c r="V161" s="94"/>
      <c r="W161" s="94"/>
      <c r="X161" s="94"/>
      <c r="Y161" s="94"/>
      <c r="Z161" s="94"/>
      <c r="AA161" s="94"/>
      <c r="AB161" s="94"/>
      <c r="AC161" s="94"/>
      <c r="AD161" s="94"/>
      <c r="AE161" s="94"/>
      <c r="AF161" s="94"/>
      <c r="AG161" s="95"/>
      <c r="AH161" s="41" t="s">
        <v>24</v>
      </c>
      <c r="AI161" s="42" t="str">
        <f>IF(7&gt;AI156,"対象外",IF(AI159&gt;=AI154,"OK","NG"))</f>
        <v>対象外</v>
      </c>
      <c r="AJ161" s="37" t="str">
        <f>IF(AI161="対象外","←７日間に満たない期間は達成判定の対象外",IF(AI161="NG","←月単位未達成","←月単位達成"))</f>
        <v>←７日間に満たない期間は達成判定の対象外</v>
      </c>
      <c r="AL161" s="43" t="str">
        <f>IF(7&gt;AI156,"対象外",IF(AL160&gt;=AI154,"OK","NG"))</f>
        <v>対象外</v>
      </c>
    </row>
    <row r="162" spans="2:38" hidden="1" x14ac:dyDescent="0.2">
      <c r="B162" s="44" t="s">
        <v>25</v>
      </c>
      <c r="C162" s="45" t="e">
        <f t="shared" ref="C162:AG162" si="66">IF(AND(DAY(C154)&gt;=22,DAY(C154)&lt;=28,C155="土"),1,0)</f>
        <v>#VALUE!</v>
      </c>
      <c r="D162" s="45" t="e">
        <f t="shared" si="66"/>
        <v>#VALUE!</v>
      </c>
      <c r="E162" s="45" t="e">
        <f t="shared" si="66"/>
        <v>#VALUE!</v>
      </c>
      <c r="F162" s="45" t="e">
        <f t="shared" si="66"/>
        <v>#VALUE!</v>
      </c>
      <c r="G162" s="45" t="e">
        <f t="shared" si="66"/>
        <v>#VALUE!</v>
      </c>
      <c r="H162" s="45" t="e">
        <f t="shared" si="66"/>
        <v>#VALUE!</v>
      </c>
      <c r="I162" s="45" t="e">
        <f t="shared" si="66"/>
        <v>#VALUE!</v>
      </c>
      <c r="J162" s="45" t="e">
        <f t="shared" si="66"/>
        <v>#VALUE!</v>
      </c>
      <c r="K162" s="45" t="e">
        <f t="shared" si="66"/>
        <v>#VALUE!</v>
      </c>
      <c r="L162" s="45" t="e">
        <f t="shared" si="66"/>
        <v>#VALUE!</v>
      </c>
      <c r="M162" s="45" t="e">
        <f t="shared" si="66"/>
        <v>#VALUE!</v>
      </c>
      <c r="N162" s="45" t="e">
        <f t="shared" si="66"/>
        <v>#VALUE!</v>
      </c>
      <c r="O162" s="45" t="e">
        <f t="shared" si="66"/>
        <v>#VALUE!</v>
      </c>
      <c r="P162" s="45" t="e">
        <f t="shared" si="66"/>
        <v>#VALUE!</v>
      </c>
      <c r="Q162" s="45" t="e">
        <f t="shared" si="66"/>
        <v>#VALUE!</v>
      </c>
      <c r="R162" s="45" t="e">
        <f t="shared" si="66"/>
        <v>#VALUE!</v>
      </c>
      <c r="S162" s="45" t="e">
        <f t="shared" si="66"/>
        <v>#VALUE!</v>
      </c>
      <c r="T162" s="45" t="e">
        <f t="shared" si="66"/>
        <v>#VALUE!</v>
      </c>
      <c r="U162" s="45" t="e">
        <f t="shared" si="66"/>
        <v>#VALUE!</v>
      </c>
      <c r="V162" s="45" t="e">
        <f t="shared" si="66"/>
        <v>#VALUE!</v>
      </c>
      <c r="W162" s="45" t="e">
        <f t="shared" si="66"/>
        <v>#VALUE!</v>
      </c>
      <c r="X162" s="45" t="e">
        <f t="shared" si="66"/>
        <v>#VALUE!</v>
      </c>
      <c r="Y162" s="45" t="e">
        <f t="shared" si="66"/>
        <v>#VALUE!</v>
      </c>
      <c r="Z162" s="45" t="e">
        <f t="shared" si="66"/>
        <v>#VALUE!</v>
      </c>
      <c r="AA162" s="45" t="e">
        <f t="shared" si="66"/>
        <v>#VALUE!</v>
      </c>
      <c r="AB162" s="45" t="e">
        <f t="shared" si="66"/>
        <v>#VALUE!</v>
      </c>
      <c r="AC162" s="45" t="e">
        <f t="shared" si="66"/>
        <v>#VALUE!</v>
      </c>
      <c r="AD162" s="45" t="e">
        <f t="shared" si="66"/>
        <v>#VALUE!</v>
      </c>
      <c r="AE162" s="45" t="e">
        <f t="shared" si="66"/>
        <v>#VALUE!</v>
      </c>
      <c r="AF162" s="45" t="e">
        <f t="shared" si="66"/>
        <v>#VALUE!</v>
      </c>
      <c r="AG162" s="45" t="e">
        <f t="shared" si="66"/>
        <v>#VALUE!</v>
      </c>
      <c r="AH162" s="46" t="s">
        <v>26</v>
      </c>
      <c r="AI162" s="47">
        <f>_xlfn.AGGREGATE(9,6,C162:AG162)</f>
        <v>0</v>
      </c>
      <c r="AJ162" s="37"/>
    </row>
    <row r="163" spans="2:38" hidden="1" x14ac:dyDescent="0.2">
      <c r="B163" s="44" t="s">
        <v>27</v>
      </c>
      <c r="C163" s="48" t="e">
        <f t="shared" ref="C163:AG163" si="67">IF(AND(DAY(C154)&gt;=22,DAY(C154)&lt;=28,C155="土",OR(C160="休",C160="雨")),1,0)</f>
        <v>#VALUE!</v>
      </c>
      <c r="D163" s="48" t="e">
        <f t="shared" si="67"/>
        <v>#VALUE!</v>
      </c>
      <c r="E163" s="48" t="e">
        <f t="shared" si="67"/>
        <v>#VALUE!</v>
      </c>
      <c r="F163" s="48" t="e">
        <f t="shared" si="67"/>
        <v>#VALUE!</v>
      </c>
      <c r="G163" s="48" t="e">
        <f t="shared" si="67"/>
        <v>#VALUE!</v>
      </c>
      <c r="H163" s="48" t="e">
        <f t="shared" si="67"/>
        <v>#VALUE!</v>
      </c>
      <c r="I163" s="48" t="e">
        <f t="shared" si="67"/>
        <v>#VALUE!</v>
      </c>
      <c r="J163" s="48" t="e">
        <f t="shared" si="67"/>
        <v>#VALUE!</v>
      </c>
      <c r="K163" s="48" t="e">
        <f t="shared" si="67"/>
        <v>#VALUE!</v>
      </c>
      <c r="L163" s="48" t="e">
        <f t="shared" si="67"/>
        <v>#VALUE!</v>
      </c>
      <c r="M163" s="48" t="e">
        <f t="shared" si="67"/>
        <v>#VALUE!</v>
      </c>
      <c r="N163" s="48" t="e">
        <f t="shared" si="67"/>
        <v>#VALUE!</v>
      </c>
      <c r="O163" s="48" t="e">
        <f t="shared" si="67"/>
        <v>#VALUE!</v>
      </c>
      <c r="P163" s="48" t="e">
        <f t="shared" si="67"/>
        <v>#VALUE!</v>
      </c>
      <c r="Q163" s="48" t="e">
        <f t="shared" si="67"/>
        <v>#VALUE!</v>
      </c>
      <c r="R163" s="48" t="e">
        <f t="shared" si="67"/>
        <v>#VALUE!</v>
      </c>
      <c r="S163" s="48" t="e">
        <f t="shared" si="67"/>
        <v>#VALUE!</v>
      </c>
      <c r="T163" s="48" t="e">
        <f t="shared" si="67"/>
        <v>#VALUE!</v>
      </c>
      <c r="U163" s="48" t="e">
        <f t="shared" si="67"/>
        <v>#VALUE!</v>
      </c>
      <c r="V163" s="48" t="e">
        <f t="shared" si="67"/>
        <v>#VALUE!</v>
      </c>
      <c r="W163" s="48" t="e">
        <f t="shared" si="67"/>
        <v>#VALUE!</v>
      </c>
      <c r="X163" s="48" t="e">
        <f t="shared" si="67"/>
        <v>#VALUE!</v>
      </c>
      <c r="Y163" s="48" t="e">
        <f t="shared" si="67"/>
        <v>#VALUE!</v>
      </c>
      <c r="Z163" s="48" t="e">
        <f t="shared" si="67"/>
        <v>#VALUE!</v>
      </c>
      <c r="AA163" s="48" t="e">
        <f t="shared" si="67"/>
        <v>#VALUE!</v>
      </c>
      <c r="AB163" s="48" t="e">
        <f t="shared" si="67"/>
        <v>#VALUE!</v>
      </c>
      <c r="AC163" s="48" t="e">
        <f t="shared" si="67"/>
        <v>#VALUE!</v>
      </c>
      <c r="AD163" s="48" t="e">
        <f t="shared" si="67"/>
        <v>#VALUE!</v>
      </c>
      <c r="AE163" s="48" t="e">
        <f t="shared" si="67"/>
        <v>#VALUE!</v>
      </c>
      <c r="AF163" s="48" t="e">
        <f t="shared" si="67"/>
        <v>#VALUE!</v>
      </c>
      <c r="AG163" s="48" t="e">
        <f t="shared" si="67"/>
        <v>#VALUE!</v>
      </c>
      <c r="AH163" s="49" t="s">
        <v>28</v>
      </c>
      <c r="AI163" s="47">
        <f>_xlfn.AGGREGATE(9,6,C163:AG163)</f>
        <v>0</v>
      </c>
      <c r="AJ163" s="37"/>
    </row>
    <row r="164" spans="2:38" hidden="1" x14ac:dyDescent="0.2">
      <c r="B164" s="44" t="s">
        <v>29</v>
      </c>
      <c r="C164" s="45" t="e">
        <f t="shared" ref="C164:AG164" si="68">IF(AND(DAY(C154)&gt;=8,DAY(C154)&lt;=14,C155="土"),1,0)</f>
        <v>#VALUE!</v>
      </c>
      <c r="D164" s="45" t="e">
        <f t="shared" si="68"/>
        <v>#VALUE!</v>
      </c>
      <c r="E164" s="45" t="e">
        <f t="shared" si="68"/>
        <v>#VALUE!</v>
      </c>
      <c r="F164" s="45" t="e">
        <f t="shared" si="68"/>
        <v>#VALUE!</v>
      </c>
      <c r="G164" s="45" t="e">
        <f t="shared" si="68"/>
        <v>#VALUE!</v>
      </c>
      <c r="H164" s="45" t="e">
        <f t="shared" si="68"/>
        <v>#VALUE!</v>
      </c>
      <c r="I164" s="45" t="e">
        <f t="shared" si="68"/>
        <v>#VALUE!</v>
      </c>
      <c r="J164" s="45" t="e">
        <f t="shared" si="68"/>
        <v>#VALUE!</v>
      </c>
      <c r="K164" s="45" t="e">
        <f t="shared" si="68"/>
        <v>#VALUE!</v>
      </c>
      <c r="L164" s="45" t="e">
        <f t="shared" si="68"/>
        <v>#VALUE!</v>
      </c>
      <c r="M164" s="45" t="e">
        <f t="shared" si="68"/>
        <v>#VALUE!</v>
      </c>
      <c r="N164" s="45" t="e">
        <f t="shared" si="68"/>
        <v>#VALUE!</v>
      </c>
      <c r="O164" s="45" t="e">
        <f t="shared" si="68"/>
        <v>#VALUE!</v>
      </c>
      <c r="P164" s="45" t="e">
        <f t="shared" si="68"/>
        <v>#VALUE!</v>
      </c>
      <c r="Q164" s="45" t="e">
        <f t="shared" si="68"/>
        <v>#VALUE!</v>
      </c>
      <c r="R164" s="45" t="e">
        <f t="shared" si="68"/>
        <v>#VALUE!</v>
      </c>
      <c r="S164" s="45" t="e">
        <f t="shared" si="68"/>
        <v>#VALUE!</v>
      </c>
      <c r="T164" s="45" t="e">
        <f t="shared" si="68"/>
        <v>#VALUE!</v>
      </c>
      <c r="U164" s="45" t="e">
        <f t="shared" si="68"/>
        <v>#VALUE!</v>
      </c>
      <c r="V164" s="45" t="e">
        <f t="shared" si="68"/>
        <v>#VALUE!</v>
      </c>
      <c r="W164" s="45" t="e">
        <f t="shared" si="68"/>
        <v>#VALUE!</v>
      </c>
      <c r="X164" s="45" t="e">
        <f t="shared" si="68"/>
        <v>#VALUE!</v>
      </c>
      <c r="Y164" s="45" t="e">
        <f t="shared" si="68"/>
        <v>#VALUE!</v>
      </c>
      <c r="Z164" s="45" t="e">
        <f t="shared" si="68"/>
        <v>#VALUE!</v>
      </c>
      <c r="AA164" s="45" t="e">
        <f t="shared" si="68"/>
        <v>#VALUE!</v>
      </c>
      <c r="AB164" s="45" t="e">
        <f t="shared" si="68"/>
        <v>#VALUE!</v>
      </c>
      <c r="AC164" s="45" t="e">
        <f t="shared" si="68"/>
        <v>#VALUE!</v>
      </c>
      <c r="AD164" s="45" t="e">
        <f t="shared" si="68"/>
        <v>#VALUE!</v>
      </c>
      <c r="AE164" s="45" t="e">
        <f t="shared" si="68"/>
        <v>#VALUE!</v>
      </c>
      <c r="AF164" s="45" t="e">
        <f t="shared" si="68"/>
        <v>#VALUE!</v>
      </c>
      <c r="AG164" s="45" t="e">
        <f t="shared" si="68"/>
        <v>#VALUE!</v>
      </c>
      <c r="AH164" s="46" t="s">
        <v>26</v>
      </c>
      <c r="AI164" s="47">
        <f>_xlfn.AGGREGATE(9,6,C164:AG164)</f>
        <v>0</v>
      </c>
      <c r="AJ164" s="37"/>
    </row>
    <row r="165" spans="2:38" hidden="1" x14ac:dyDescent="0.2">
      <c r="B165" s="44" t="s">
        <v>30</v>
      </c>
      <c r="C165" s="48" t="e">
        <f t="shared" ref="C165:AG165" si="69">IF(AND(DAY(C154)&gt;=8,DAY(C154)&lt;=14,C155="土",OR(C160="休",C160="雨")),1,0)</f>
        <v>#VALUE!</v>
      </c>
      <c r="D165" s="48" t="e">
        <f t="shared" si="69"/>
        <v>#VALUE!</v>
      </c>
      <c r="E165" s="48" t="e">
        <f t="shared" si="69"/>
        <v>#VALUE!</v>
      </c>
      <c r="F165" s="48" t="e">
        <f t="shared" si="69"/>
        <v>#VALUE!</v>
      </c>
      <c r="G165" s="48" t="e">
        <f t="shared" si="69"/>
        <v>#VALUE!</v>
      </c>
      <c r="H165" s="48" t="e">
        <f t="shared" si="69"/>
        <v>#VALUE!</v>
      </c>
      <c r="I165" s="48" t="e">
        <f t="shared" si="69"/>
        <v>#VALUE!</v>
      </c>
      <c r="J165" s="48" t="e">
        <f t="shared" si="69"/>
        <v>#VALUE!</v>
      </c>
      <c r="K165" s="48" t="e">
        <f t="shared" si="69"/>
        <v>#VALUE!</v>
      </c>
      <c r="L165" s="48" t="e">
        <f t="shared" si="69"/>
        <v>#VALUE!</v>
      </c>
      <c r="M165" s="48" t="e">
        <f t="shared" si="69"/>
        <v>#VALUE!</v>
      </c>
      <c r="N165" s="48" t="e">
        <f t="shared" si="69"/>
        <v>#VALUE!</v>
      </c>
      <c r="O165" s="48" t="e">
        <f t="shared" si="69"/>
        <v>#VALUE!</v>
      </c>
      <c r="P165" s="48" t="e">
        <f t="shared" si="69"/>
        <v>#VALUE!</v>
      </c>
      <c r="Q165" s="48" t="e">
        <f t="shared" si="69"/>
        <v>#VALUE!</v>
      </c>
      <c r="R165" s="48" t="e">
        <f t="shared" si="69"/>
        <v>#VALUE!</v>
      </c>
      <c r="S165" s="48" t="e">
        <f t="shared" si="69"/>
        <v>#VALUE!</v>
      </c>
      <c r="T165" s="48" t="e">
        <f t="shared" si="69"/>
        <v>#VALUE!</v>
      </c>
      <c r="U165" s="48" t="e">
        <f t="shared" si="69"/>
        <v>#VALUE!</v>
      </c>
      <c r="V165" s="48" t="e">
        <f t="shared" si="69"/>
        <v>#VALUE!</v>
      </c>
      <c r="W165" s="48" t="e">
        <f t="shared" si="69"/>
        <v>#VALUE!</v>
      </c>
      <c r="X165" s="48" t="e">
        <f t="shared" si="69"/>
        <v>#VALUE!</v>
      </c>
      <c r="Y165" s="48" t="e">
        <f t="shared" si="69"/>
        <v>#VALUE!</v>
      </c>
      <c r="Z165" s="48" t="e">
        <f t="shared" si="69"/>
        <v>#VALUE!</v>
      </c>
      <c r="AA165" s="48" t="e">
        <f t="shared" si="69"/>
        <v>#VALUE!</v>
      </c>
      <c r="AB165" s="48" t="e">
        <f t="shared" si="69"/>
        <v>#VALUE!</v>
      </c>
      <c r="AC165" s="48" t="e">
        <f t="shared" si="69"/>
        <v>#VALUE!</v>
      </c>
      <c r="AD165" s="48" t="e">
        <f t="shared" si="69"/>
        <v>#VALUE!</v>
      </c>
      <c r="AE165" s="48" t="e">
        <f t="shared" si="69"/>
        <v>#VALUE!</v>
      </c>
      <c r="AF165" s="48" t="e">
        <f t="shared" si="69"/>
        <v>#VALUE!</v>
      </c>
      <c r="AG165" s="48" t="e">
        <f t="shared" si="69"/>
        <v>#VALUE!</v>
      </c>
      <c r="AH165" s="49" t="s">
        <v>28</v>
      </c>
      <c r="AI165" s="47">
        <f>_xlfn.AGGREGATE(9,6,C165:AG165)</f>
        <v>0</v>
      </c>
      <c r="AJ165" s="37"/>
    </row>
    <row r="166" spans="2:38" s="34" customFormat="1" x14ac:dyDescent="0.2">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c r="AA166" s="58"/>
      <c r="AB166" s="58"/>
      <c r="AC166" s="58"/>
      <c r="AD166" s="58"/>
      <c r="AE166" s="58"/>
      <c r="AF166" s="58"/>
      <c r="AG166" s="58"/>
      <c r="AI166" s="58"/>
      <c r="AL166" s="57"/>
    </row>
    <row r="167" spans="2:38" hidden="1" x14ac:dyDescent="0.2">
      <c r="C167" s="2" t="e">
        <f>YEAR(C170)</f>
        <v>#VALUE!</v>
      </c>
      <c r="D167" s="2" t="e">
        <f>MONTH(C170)</f>
        <v>#VALUE!</v>
      </c>
    </row>
    <row r="168" spans="2:38" x14ac:dyDescent="0.2">
      <c r="B168" s="7" t="s">
        <v>16</v>
      </c>
      <c r="C168" s="96" t="e">
        <f>C170</f>
        <v>#VALUE!</v>
      </c>
      <c r="D168" s="96"/>
      <c r="E168" s="96"/>
      <c r="F168" s="96"/>
      <c r="G168" s="96"/>
      <c r="H168" s="96"/>
      <c r="I168" s="96"/>
      <c r="J168" s="96"/>
      <c r="K168" s="96"/>
      <c r="L168" s="96"/>
      <c r="M168" s="96"/>
      <c r="N168" s="96"/>
      <c r="O168" s="96"/>
      <c r="P168" s="96"/>
      <c r="Q168" s="96"/>
      <c r="R168" s="96"/>
      <c r="S168" s="96"/>
      <c r="T168" s="96"/>
      <c r="U168" s="96"/>
      <c r="V168" s="96"/>
      <c r="W168" s="96"/>
      <c r="X168" s="96"/>
      <c r="Y168" s="96"/>
      <c r="Z168" s="96"/>
      <c r="AA168" s="96"/>
      <c r="AB168" s="96"/>
      <c r="AC168" s="96"/>
      <c r="AD168" s="96"/>
      <c r="AE168" s="96"/>
      <c r="AF168" s="96"/>
      <c r="AG168" s="96"/>
      <c r="AH168" s="96"/>
      <c r="AI168" s="96"/>
    </row>
    <row r="169" spans="2:38" hidden="1" x14ac:dyDescent="0.2">
      <c r="B169" s="51"/>
      <c r="C169" s="30" t="e">
        <f>DATE($C167,$D167,1)</f>
        <v>#VALUE!</v>
      </c>
      <c r="D169" s="30" t="e">
        <f t="shared" ref="D169:AG169" si="70">C169+1</f>
        <v>#VALUE!</v>
      </c>
      <c r="E169" s="30" t="e">
        <f t="shared" si="70"/>
        <v>#VALUE!</v>
      </c>
      <c r="F169" s="30" t="e">
        <f t="shared" si="70"/>
        <v>#VALUE!</v>
      </c>
      <c r="G169" s="30" t="e">
        <f t="shared" si="70"/>
        <v>#VALUE!</v>
      </c>
      <c r="H169" s="30" t="e">
        <f t="shared" si="70"/>
        <v>#VALUE!</v>
      </c>
      <c r="I169" s="30" t="e">
        <f t="shared" si="70"/>
        <v>#VALUE!</v>
      </c>
      <c r="J169" s="30" t="e">
        <f t="shared" si="70"/>
        <v>#VALUE!</v>
      </c>
      <c r="K169" s="30" t="e">
        <f t="shared" si="70"/>
        <v>#VALUE!</v>
      </c>
      <c r="L169" s="30" t="e">
        <f t="shared" si="70"/>
        <v>#VALUE!</v>
      </c>
      <c r="M169" s="30" t="e">
        <f t="shared" si="70"/>
        <v>#VALUE!</v>
      </c>
      <c r="N169" s="30" t="e">
        <f t="shared" si="70"/>
        <v>#VALUE!</v>
      </c>
      <c r="O169" s="30" t="e">
        <f t="shared" si="70"/>
        <v>#VALUE!</v>
      </c>
      <c r="P169" s="30" t="e">
        <f t="shared" si="70"/>
        <v>#VALUE!</v>
      </c>
      <c r="Q169" s="30" t="e">
        <f t="shared" si="70"/>
        <v>#VALUE!</v>
      </c>
      <c r="R169" s="30" t="e">
        <f t="shared" si="70"/>
        <v>#VALUE!</v>
      </c>
      <c r="S169" s="30" t="e">
        <f t="shared" si="70"/>
        <v>#VALUE!</v>
      </c>
      <c r="T169" s="30" t="e">
        <f t="shared" si="70"/>
        <v>#VALUE!</v>
      </c>
      <c r="U169" s="30" t="e">
        <f t="shared" si="70"/>
        <v>#VALUE!</v>
      </c>
      <c r="V169" s="30" t="e">
        <f t="shared" si="70"/>
        <v>#VALUE!</v>
      </c>
      <c r="W169" s="30" t="e">
        <f t="shared" si="70"/>
        <v>#VALUE!</v>
      </c>
      <c r="X169" s="30" t="e">
        <f t="shared" si="70"/>
        <v>#VALUE!</v>
      </c>
      <c r="Y169" s="30" t="e">
        <f t="shared" si="70"/>
        <v>#VALUE!</v>
      </c>
      <c r="Z169" s="30" t="e">
        <f t="shared" si="70"/>
        <v>#VALUE!</v>
      </c>
      <c r="AA169" s="30" t="e">
        <f t="shared" si="70"/>
        <v>#VALUE!</v>
      </c>
      <c r="AB169" s="30" t="e">
        <f t="shared" si="70"/>
        <v>#VALUE!</v>
      </c>
      <c r="AC169" s="30" t="e">
        <f t="shared" si="70"/>
        <v>#VALUE!</v>
      </c>
      <c r="AD169" s="30" t="e">
        <f t="shared" si="70"/>
        <v>#VALUE!</v>
      </c>
      <c r="AE169" s="30" t="e">
        <f t="shared" si="70"/>
        <v>#VALUE!</v>
      </c>
      <c r="AF169" s="30" t="e">
        <f t="shared" si="70"/>
        <v>#VALUE!</v>
      </c>
      <c r="AG169" s="30" t="e">
        <f t="shared" si="70"/>
        <v>#VALUE!</v>
      </c>
      <c r="AH169" s="52"/>
      <c r="AI169" s="53"/>
    </row>
    <row r="170" spans="2:38" x14ac:dyDescent="0.2">
      <c r="B170" s="54" t="s">
        <v>17</v>
      </c>
      <c r="C170" s="55" t="e">
        <f>IF(EDATE(C153,1)&gt;$G$5,"",EDATE(C153,1))</f>
        <v>#VALUE!</v>
      </c>
      <c r="D170" s="30" t="e">
        <f t="shared" ref="D170:AG170" si="71">IF(D169&gt;$G$5,"",IF(C170=EOMONTH(DATE($C167,$D167,1),0),"",IF(C170="","",C170+1)))</f>
        <v>#VALUE!</v>
      </c>
      <c r="E170" s="30" t="e">
        <f t="shared" si="71"/>
        <v>#VALUE!</v>
      </c>
      <c r="F170" s="30" t="e">
        <f t="shared" si="71"/>
        <v>#VALUE!</v>
      </c>
      <c r="G170" s="30" t="e">
        <f t="shared" si="71"/>
        <v>#VALUE!</v>
      </c>
      <c r="H170" s="30" t="e">
        <f t="shared" si="71"/>
        <v>#VALUE!</v>
      </c>
      <c r="I170" s="30" t="e">
        <f t="shared" si="71"/>
        <v>#VALUE!</v>
      </c>
      <c r="J170" s="30" t="e">
        <f t="shared" si="71"/>
        <v>#VALUE!</v>
      </c>
      <c r="K170" s="30" t="e">
        <f t="shared" si="71"/>
        <v>#VALUE!</v>
      </c>
      <c r="L170" s="30" t="e">
        <f t="shared" si="71"/>
        <v>#VALUE!</v>
      </c>
      <c r="M170" s="30" t="e">
        <f t="shared" si="71"/>
        <v>#VALUE!</v>
      </c>
      <c r="N170" s="30" t="e">
        <f t="shared" si="71"/>
        <v>#VALUE!</v>
      </c>
      <c r="O170" s="30" t="e">
        <f t="shared" si="71"/>
        <v>#VALUE!</v>
      </c>
      <c r="P170" s="30" t="e">
        <f t="shared" si="71"/>
        <v>#VALUE!</v>
      </c>
      <c r="Q170" s="30" t="e">
        <f t="shared" si="71"/>
        <v>#VALUE!</v>
      </c>
      <c r="R170" s="30" t="e">
        <f t="shared" si="71"/>
        <v>#VALUE!</v>
      </c>
      <c r="S170" s="30" t="e">
        <f t="shared" si="71"/>
        <v>#VALUE!</v>
      </c>
      <c r="T170" s="30" t="e">
        <f t="shared" si="71"/>
        <v>#VALUE!</v>
      </c>
      <c r="U170" s="30" t="e">
        <f t="shared" si="71"/>
        <v>#VALUE!</v>
      </c>
      <c r="V170" s="30" t="e">
        <f t="shared" si="71"/>
        <v>#VALUE!</v>
      </c>
      <c r="W170" s="30" t="e">
        <f t="shared" si="71"/>
        <v>#VALUE!</v>
      </c>
      <c r="X170" s="30" t="e">
        <f t="shared" si="71"/>
        <v>#VALUE!</v>
      </c>
      <c r="Y170" s="30" t="e">
        <f t="shared" si="71"/>
        <v>#VALUE!</v>
      </c>
      <c r="Z170" s="30" t="e">
        <f t="shared" si="71"/>
        <v>#VALUE!</v>
      </c>
      <c r="AA170" s="30" t="e">
        <f t="shared" si="71"/>
        <v>#VALUE!</v>
      </c>
      <c r="AB170" s="30" t="e">
        <f t="shared" si="71"/>
        <v>#VALUE!</v>
      </c>
      <c r="AC170" s="30" t="e">
        <f t="shared" si="71"/>
        <v>#VALUE!</v>
      </c>
      <c r="AD170" s="30" t="e">
        <f t="shared" si="71"/>
        <v>#VALUE!</v>
      </c>
      <c r="AE170" s="30" t="e">
        <f t="shared" si="71"/>
        <v>#VALUE!</v>
      </c>
      <c r="AF170" s="30" t="e">
        <f t="shared" si="71"/>
        <v>#VALUE!</v>
      </c>
      <c r="AG170" s="30" t="e">
        <f t="shared" si="71"/>
        <v>#VALUE!</v>
      </c>
      <c r="AH170" s="31" t="s">
        <v>18</v>
      </c>
      <c r="AI170" s="32">
        <f>+COUNTIFS(C171:AG171,"土",C172:AG172,"")+COUNTIFS(C171:AG171,"日",C172:AG172,"")</f>
        <v>0</v>
      </c>
    </row>
    <row r="171" spans="2:38" s="34" customFormat="1" x14ac:dyDescent="0.2">
      <c r="B171" s="56" t="s">
        <v>19</v>
      </c>
      <c r="C171" s="33" t="str">
        <f t="shared" ref="C171:AG171" si="72">IFERROR(TEXT(WEEKDAY(+C170),"aaa"),"")</f>
        <v/>
      </c>
      <c r="D171" s="33" t="str">
        <f t="shared" si="72"/>
        <v/>
      </c>
      <c r="E171" s="33" t="str">
        <f t="shared" si="72"/>
        <v/>
      </c>
      <c r="F171" s="33" t="str">
        <f t="shared" si="72"/>
        <v/>
      </c>
      <c r="G171" s="33" t="str">
        <f t="shared" si="72"/>
        <v/>
      </c>
      <c r="H171" s="33" t="str">
        <f t="shared" si="72"/>
        <v/>
      </c>
      <c r="I171" s="33" t="str">
        <f t="shared" si="72"/>
        <v/>
      </c>
      <c r="J171" s="33" t="str">
        <f t="shared" si="72"/>
        <v/>
      </c>
      <c r="K171" s="33" t="str">
        <f t="shared" si="72"/>
        <v/>
      </c>
      <c r="L171" s="33" t="str">
        <f t="shared" si="72"/>
        <v/>
      </c>
      <c r="M171" s="33" t="str">
        <f t="shared" si="72"/>
        <v/>
      </c>
      <c r="N171" s="33" t="str">
        <f t="shared" si="72"/>
        <v/>
      </c>
      <c r="O171" s="33" t="str">
        <f t="shared" si="72"/>
        <v/>
      </c>
      <c r="P171" s="33" t="str">
        <f t="shared" si="72"/>
        <v/>
      </c>
      <c r="Q171" s="33" t="str">
        <f t="shared" si="72"/>
        <v/>
      </c>
      <c r="R171" s="33" t="str">
        <f t="shared" si="72"/>
        <v/>
      </c>
      <c r="S171" s="33" t="str">
        <f t="shared" si="72"/>
        <v/>
      </c>
      <c r="T171" s="33" t="str">
        <f t="shared" si="72"/>
        <v/>
      </c>
      <c r="U171" s="33" t="str">
        <f t="shared" si="72"/>
        <v/>
      </c>
      <c r="V171" s="33" t="str">
        <f t="shared" si="72"/>
        <v/>
      </c>
      <c r="W171" s="33" t="str">
        <f t="shared" si="72"/>
        <v/>
      </c>
      <c r="X171" s="33" t="str">
        <f t="shared" si="72"/>
        <v/>
      </c>
      <c r="Y171" s="33" t="str">
        <f t="shared" si="72"/>
        <v/>
      </c>
      <c r="Z171" s="33" t="str">
        <f t="shared" si="72"/>
        <v/>
      </c>
      <c r="AA171" s="33" t="str">
        <f t="shared" si="72"/>
        <v/>
      </c>
      <c r="AB171" s="33" t="str">
        <f t="shared" si="72"/>
        <v/>
      </c>
      <c r="AC171" s="33" t="str">
        <f t="shared" si="72"/>
        <v/>
      </c>
      <c r="AD171" s="33" t="str">
        <f t="shared" si="72"/>
        <v/>
      </c>
      <c r="AE171" s="33" t="str">
        <f t="shared" si="72"/>
        <v/>
      </c>
      <c r="AF171" s="33" t="str">
        <f t="shared" si="72"/>
        <v/>
      </c>
      <c r="AG171" s="33" t="str">
        <f t="shared" si="72"/>
        <v/>
      </c>
      <c r="AH171" s="31" t="s">
        <v>20</v>
      </c>
      <c r="AI171" s="32">
        <f>+COUNTIF(C172:AG172,"夏休")+COUNTIF(C172:AG172,"冬休")+COUNTIF(C172:AG172,"中止")</f>
        <v>0</v>
      </c>
      <c r="AL171" s="57"/>
    </row>
    <row r="172" spans="2:38" s="34" customFormat="1" ht="13.5" customHeight="1" x14ac:dyDescent="0.2">
      <c r="B172" s="84" t="s">
        <v>20</v>
      </c>
      <c r="C172" s="85"/>
      <c r="D172" s="86"/>
      <c r="E172" s="86"/>
      <c r="F172" s="86"/>
      <c r="G172" s="86"/>
      <c r="H172" s="86"/>
      <c r="I172" s="86"/>
      <c r="J172" s="86"/>
      <c r="K172" s="86"/>
      <c r="L172" s="86"/>
      <c r="M172" s="86"/>
      <c r="N172" s="86"/>
      <c r="O172" s="86"/>
      <c r="P172" s="86"/>
      <c r="Q172" s="86"/>
      <c r="R172" s="86"/>
      <c r="S172" s="86"/>
      <c r="T172" s="86"/>
      <c r="U172" s="86"/>
      <c r="V172" s="86"/>
      <c r="W172" s="86"/>
      <c r="X172" s="86"/>
      <c r="Y172" s="86"/>
      <c r="Z172" s="86"/>
      <c r="AA172" s="86"/>
      <c r="AB172" s="86"/>
      <c r="AC172" s="86"/>
      <c r="AD172" s="86"/>
      <c r="AE172" s="86"/>
      <c r="AF172" s="86"/>
      <c r="AG172" s="87"/>
      <c r="AH172" s="35" t="s">
        <v>1</v>
      </c>
      <c r="AI172" s="36">
        <f>COUNT(C170:AG170)-AI171</f>
        <v>0</v>
      </c>
      <c r="AL172" s="57"/>
    </row>
    <row r="173" spans="2:38" s="34" customFormat="1" ht="13.5" customHeight="1" x14ac:dyDescent="0.2">
      <c r="B173" s="84"/>
      <c r="C173" s="85"/>
      <c r="D173" s="86"/>
      <c r="E173" s="86"/>
      <c r="F173" s="86"/>
      <c r="G173" s="86"/>
      <c r="H173" s="86"/>
      <c r="I173" s="86"/>
      <c r="J173" s="86"/>
      <c r="K173" s="86"/>
      <c r="L173" s="86"/>
      <c r="M173" s="86"/>
      <c r="N173" s="86"/>
      <c r="O173" s="86"/>
      <c r="P173" s="86"/>
      <c r="Q173" s="86"/>
      <c r="R173" s="86"/>
      <c r="S173" s="86"/>
      <c r="T173" s="86"/>
      <c r="U173" s="86"/>
      <c r="V173" s="86"/>
      <c r="W173" s="86"/>
      <c r="X173" s="86"/>
      <c r="Y173" s="86"/>
      <c r="Z173" s="86"/>
      <c r="AA173" s="86"/>
      <c r="AB173" s="86"/>
      <c r="AC173" s="86"/>
      <c r="AD173" s="86"/>
      <c r="AE173" s="86"/>
      <c r="AF173" s="86"/>
      <c r="AG173" s="87"/>
      <c r="AH173" s="35" t="s">
        <v>21</v>
      </c>
      <c r="AI173" s="36">
        <f>+COUNTIF(C174:AG175,"休")</f>
        <v>0</v>
      </c>
      <c r="AJ173" s="37" t="e">
        <f>IF(AI174&gt;0.285,"",IF(AI173&lt;AI170,"←計画日数が足りません",""))</f>
        <v>#DIV/0!</v>
      </c>
      <c r="AL173" s="57"/>
    </row>
    <row r="174" spans="2:38" s="34" customFormat="1" ht="13.5" customHeight="1" x14ac:dyDescent="0.2">
      <c r="B174" s="88" t="s">
        <v>7</v>
      </c>
      <c r="C174" s="90"/>
      <c r="D174" s="90"/>
      <c r="E174" s="90"/>
      <c r="F174" s="90"/>
      <c r="G174" s="90"/>
      <c r="H174" s="90"/>
      <c r="I174" s="90"/>
      <c r="J174" s="90"/>
      <c r="K174" s="90"/>
      <c r="L174" s="90"/>
      <c r="M174" s="90"/>
      <c r="N174" s="90"/>
      <c r="O174" s="90"/>
      <c r="P174" s="90"/>
      <c r="Q174" s="90"/>
      <c r="R174" s="90"/>
      <c r="S174" s="90"/>
      <c r="T174" s="90"/>
      <c r="U174" s="90"/>
      <c r="V174" s="90"/>
      <c r="W174" s="90"/>
      <c r="X174" s="90"/>
      <c r="Y174" s="90"/>
      <c r="Z174" s="90"/>
      <c r="AA174" s="90"/>
      <c r="AB174" s="90"/>
      <c r="AC174" s="90"/>
      <c r="AD174" s="90"/>
      <c r="AE174" s="90"/>
      <c r="AF174" s="90"/>
      <c r="AG174" s="91"/>
      <c r="AH174" s="35" t="s">
        <v>22</v>
      </c>
      <c r="AI174" s="38" t="e">
        <f>+AI173/AI172</f>
        <v>#DIV/0!</v>
      </c>
      <c r="AL174" s="57"/>
    </row>
    <row r="175" spans="2:38" s="34" customFormat="1" x14ac:dyDescent="0.2">
      <c r="B175" s="88"/>
      <c r="C175" s="90"/>
      <c r="D175" s="90"/>
      <c r="E175" s="90"/>
      <c r="F175" s="90"/>
      <c r="G175" s="90"/>
      <c r="H175" s="90"/>
      <c r="I175" s="90"/>
      <c r="J175" s="90"/>
      <c r="K175" s="90"/>
      <c r="L175" s="90"/>
      <c r="M175" s="90"/>
      <c r="N175" s="90"/>
      <c r="O175" s="90"/>
      <c r="P175" s="90"/>
      <c r="Q175" s="90"/>
      <c r="R175" s="90"/>
      <c r="S175" s="90"/>
      <c r="T175" s="90"/>
      <c r="U175" s="90"/>
      <c r="V175" s="90"/>
      <c r="W175" s="90"/>
      <c r="X175" s="90"/>
      <c r="Y175" s="90"/>
      <c r="Z175" s="90"/>
      <c r="AA175" s="90"/>
      <c r="AB175" s="90"/>
      <c r="AC175" s="90"/>
      <c r="AD175" s="90"/>
      <c r="AE175" s="90"/>
      <c r="AF175" s="90"/>
      <c r="AG175" s="91"/>
      <c r="AH175" s="35" t="s">
        <v>2</v>
      </c>
      <c r="AI175" s="36">
        <f>+COUNTA(C176:AG177)</f>
        <v>0</v>
      </c>
      <c r="AL175" s="57"/>
    </row>
    <row r="176" spans="2:38" s="34" customFormat="1" x14ac:dyDescent="0.2">
      <c r="B176" s="92" t="s">
        <v>11</v>
      </c>
      <c r="C176" s="94"/>
      <c r="D176" s="94"/>
      <c r="E176" s="94"/>
      <c r="F176" s="94"/>
      <c r="G176" s="94"/>
      <c r="H176" s="94"/>
      <c r="I176" s="94"/>
      <c r="J176" s="94"/>
      <c r="K176" s="94"/>
      <c r="L176" s="94"/>
      <c r="M176" s="94"/>
      <c r="N176" s="94"/>
      <c r="O176" s="94"/>
      <c r="P176" s="94"/>
      <c r="Q176" s="94"/>
      <c r="R176" s="94"/>
      <c r="S176" s="94"/>
      <c r="T176" s="94"/>
      <c r="U176" s="94"/>
      <c r="V176" s="94"/>
      <c r="W176" s="94"/>
      <c r="X176" s="94"/>
      <c r="Y176" s="94"/>
      <c r="Z176" s="94"/>
      <c r="AA176" s="94"/>
      <c r="AB176" s="94"/>
      <c r="AC176" s="94"/>
      <c r="AD176" s="94"/>
      <c r="AE176" s="94"/>
      <c r="AF176" s="94"/>
      <c r="AG176" s="95"/>
      <c r="AH176" s="39" t="s">
        <v>23</v>
      </c>
      <c r="AI176" s="40" t="e">
        <f>+AI175/AI172</f>
        <v>#DIV/0!</v>
      </c>
      <c r="AL176" s="22">
        <f>+COUNTIF(C174:AG175,"休")</f>
        <v>0</v>
      </c>
    </row>
    <row r="177" spans="2:38" s="34" customFormat="1" x14ac:dyDescent="0.2">
      <c r="B177" s="92"/>
      <c r="C177" s="94"/>
      <c r="D177" s="94"/>
      <c r="E177" s="94"/>
      <c r="F177" s="94"/>
      <c r="G177" s="94"/>
      <c r="H177" s="94"/>
      <c r="I177" s="94"/>
      <c r="J177" s="94"/>
      <c r="K177" s="94"/>
      <c r="L177" s="94"/>
      <c r="M177" s="94"/>
      <c r="N177" s="94"/>
      <c r="O177" s="94"/>
      <c r="P177" s="94"/>
      <c r="Q177" s="94"/>
      <c r="R177" s="94"/>
      <c r="S177" s="94"/>
      <c r="T177" s="94"/>
      <c r="U177" s="94"/>
      <c r="V177" s="94"/>
      <c r="W177" s="94"/>
      <c r="X177" s="94"/>
      <c r="Y177" s="94"/>
      <c r="Z177" s="94"/>
      <c r="AA177" s="94"/>
      <c r="AB177" s="94"/>
      <c r="AC177" s="94"/>
      <c r="AD177" s="94"/>
      <c r="AE177" s="94"/>
      <c r="AF177" s="94"/>
      <c r="AG177" s="95"/>
      <c r="AH177" s="41" t="s">
        <v>24</v>
      </c>
      <c r="AI177" s="42" t="str">
        <f>IF(7&gt;AI172,"対象外",IF(AI175&gt;=AI170,"OK","NG"))</f>
        <v>対象外</v>
      </c>
      <c r="AJ177" s="37" t="str">
        <f>IF(AI177="対象外","←７日間に満たない期間は達成判定の対象外",IF(AI177="NG","←月単位未達成","←月単位達成"))</f>
        <v>←７日間に満たない期間は達成判定の対象外</v>
      </c>
      <c r="AL177" s="43" t="str">
        <f>IF(7&gt;AI172,"対象外",IF(AL176&gt;=AI170,"OK","NG"))</f>
        <v>対象外</v>
      </c>
    </row>
    <row r="178" spans="2:38" hidden="1" x14ac:dyDescent="0.2">
      <c r="B178" s="44" t="s">
        <v>25</v>
      </c>
      <c r="C178" s="45" t="e">
        <f t="shared" ref="C178:AG178" si="73">IF(AND(DAY(C170)&gt;=22,DAY(C170)&lt;=28,C171="土"),1,0)</f>
        <v>#VALUE!</v>
      </c>
      <c r="D178" s="45" t="e">
        <f t="shared" si="73"/>
        <v>#VALUE!</v>
      </c>
      <c r="E178" s="45" t="e">
        <f t="shared" si="73"/>
        <v>#VALUE!</v>
      </c>
      <c r="F178" s="45" t="e">
        <f t="shared" si="73"/>
        <v>#VALUE!</v>
      </c>
      <c r="G178" s="45" t="e">
        <f t="shared" si="73"/>
        <v>#VALUE!</v>
      </c>
      <c r="H178" s="45" t="e">
        <f t="shared" si="73"/>
        <v>#VALUE!</v>
      </c>
      <c r="I178" s="45" t="e">
        <f t="shared" si="73"/>
        <v>#VALUE!</v>
      </c>
      <c r="J178" s="45" t="e">
        <f t="shared" si="73"/>
        <v>#VALUE!</v>
      </c>
      <c r="K178" s="45" t="e">
        <f t="shared" si="73"/>
        <v>#VALUE!</v>
      </c>
      <c r="L178" s="45" t="e">
        <f t="shared" si="73"/>
        <v>#VALUE!</v>
      </c>
      <c r="M178" s="45" t="e">
        <f t="shared" si="73"/>
        <v>#VALUE!</v>
      </c>
      <c r="N178" s="45" t="e">
        <f t="shared" si="73"/>
        <v>#VALUE!</v>
      </c>
      <c r="O178" s="45" t="e">
        <f t="shared" si="73"/>
        <v>#VALUE!</v>
      </c>
      <c r="P178" s="45" t="e">
        <f t="shared" si="73"/>
        <v>#VALUE!</v>
      </c>
      <c r="Q178" s="45" t="e">
        <f t="shared" si="73"/>
        <v>#VALUE!</v>
      </c>
      <c r="R178" s="45" t="e">
        <f t="shared" si="73"/>
        <v>#VALUE!</v>
      </c>
      <c r="S178" s="45" t="e">
        <f t="shared" si="73"/>
        <v>#VALUE!</v>
      </c>
      <c r="T178" s="45" t="e">
        <f t="shared" si="73"/>
        <v>#VALUE!</v>
      </c>
      <c r="U178" s="45" t="e">
        <f t="shared" si="73"/>
        <v>#VALUE!</v>
      </c>
      <c r="V178" s="45" t="e">
        <f t="shared" si="73"/>
        <v>#VALUE!</v>
      </c>
      <c r="W178" s="45" t="e">
        <f t="shared" si="73"/>
        <v>#VALUE!</v>
      </c>
      <c r="X178" s="45" t="e">
        <f t="shared" si="73"/>
        <v>#VALUE!</v>
      </c>
      <c r="Y178" s="45" t="e">
        <f t="shared" si="73"/>
        <v>#VALUE!</v>
      </c>
      <c r="Z178" s="45" t="e">
        <f t="shared" si="73"/>
        <v>#VALUE!</v>
      </c>
      <c r="AA178" s="45" t="e">
        <f t="shared" si="73"/>
        <v>#VALUE!</v>
      </c>
      <c r="AB178" s="45" t="e">
        <f t="shared" si="73"/>
        <v>#VALUE!</v>
      </c>
      <c r="AC178" s="45" t="e">
        <f t="shared" si="73"/>
        <v>#VALUE!</v>
      </c>
      <c r="AD178" s="45" t="e">
        <f t="shared" si="73"/>
        <v>#VALUE!</v>
      </c>
      <c r="AE178" s="45" t="e">
        <f t="shared" si="73"/>
        <v>#VALUE!</v>
      </c>
      <c r="AF178" s="45" t="e">
        <f t="shared" si="73"/>
        <v>#VALUE!</v>
      </c>
      <c r="AG178" s="45" t="e">
        <f t="shared" si="73"/>
        <v>#VALUE!</v>
      </c>
      <c r="AH178" s="46" t="s">
        <v>26</v>
      </c>
      <c r="AI178" s="47">
        <f>_xlfn.AGGREGATE(9,6,C178:AG178)</f>
        <v>0</v>
      </c>
      <c r="AJ178" s="37"/>
    </row>
    <row r="179" spans="2:38" hidden="1" x14ac:dyDescent="0.2">
      <c r="B179" s="44" t="s">
        <v>27</v>
      </c>
      <c r="C179" s="48" t="e">
        <f t="shared" ref="C179:AG179" si="74">IF(AND(DAY(C170)&gt;=22,DAY(C170)&lt;=28,C171="土",OR(C176="休",C176="雨")),1,0)</f>
        <v>#VALUE!</v>
      </c>
      <c r="D179" s="48" t="e">
        <f t="shared" si="74"/>
        <v>#VALUE!</v>
      </c>
      <c r="E179" s="48" t="e">
        <f t="shared" si="74"/>
        <v>#VALUE!</v>
      </c>
      <c r="F179" s="48" t="e">
        <f t="shared" si="74"/>
        <v>#VALUE!</v>
      </c>
      <c r="G179" s="48" t="e">
        <f t="shared" si="74"/>
        <v>#VALUE!</v>
      </c>
      <c r="H179" s="48" t="e">
        <f t="shared" si="74"/>
        <v>#VALUE!</v>
      </c>
      <c r="I179" s="48" t="e">
        <f t="shared" si="74"/>
        <v>#VALUE!</v>
      </c>
      <c r="J179" s="48" t="e">
        <f t="shared" si="74"/>
        <v>#VALUE!</v>
      </c>
      <c r="K179" s="48" t="e">
        <f t="shared" si="74"/>
        <v>#VALUE!</v>
      </c>
      <c r="L179" s="48" t="e">
        <f t="shared" si="74"/>
        <v>#VALUE!</v>
      </c>
      <c r="M179" s="48" t="e">
        <f t="shared" si="74"/>
        <v>#VALUE!</v>
      </c>
      <c r="N179" s="48" t="e">
        <f t="shared" si="74"/>
        <v>#VALUE!</v>
      </c>
      <c r="O179" s="48" t="e">
        <f t="shared" si="74"/>
        <v>#VALUE!</v>
      </c>
      <c r="P179" s="48" t="e">
        <f t="shared" si="74"/>
        <v>#VALUE!</v>
      </c>
      <c r="Q179" s="48" t="e">
        <f t="shared" si="74"/>
        <v>#VALUE!</v>
      </c>
      <c r="R179" s="48" t="e">
        <f t="shared" si="74"/>
        <v>#VALUE!</v>
      </c>
      <c r="S179" s="48" t="e">
        <f t="shared" si="74"/>
        <v>#VALUE!</v>
      </c>
      <c r="T179" s="48" t="e">
        <f t="shared" si="74"/>
        <v>#VALUE!</v>
      </c>
      <c r="U179" s="48" t="e">
        <f t="shared" si="74"/>
        <v>#VALUE!</v>
      </c>
      <c r="V179" s="48" t="e">
        <f t="shared" si="74"/>
        <v>#VALUE!</v>
      </c>
      <c r="W179" s="48" t="e">
        <f t="shared" si="74"/>
        <v>#VALUE!</v>
      </c>
      <c r="X179" s="48" t="e">
        <f t="shared" si="74"/>
        <v>#VALUE!</v>
      </c>
      <c r="Y179" s="48" t="e">
        <f t="shared" si="74"/>
        <v>#VALUE!</v>
      </c>
      <c r="Z179" s="48" t="e">
        <f t="shared" si="74"/>
        <v>#VALUE!</v>
      </c>
      <c r="AA179" s="48" t="e">
        <f t="shared" si="74"/>
        <v>#VALUE!</v>
      </c>
      <c r="AB179" s="48" t="e">
        <f t="shared" si="74"/>
        <v>#VALUE!</v>
      </c>
      <c r="AC179" s="48" t="e">
        <f t="shared" si="74"/>
        <v>#VALUE!</v>
      </c>
      <c r="AD179" s="48" t="e">
        <f t="shared" si="74"/>
        <v>#VALUE!</v>
      </c>
      <c r="AE179" s="48" t="e">
        <f t="shared" si="74"/>
        <v>#VALUE!</v>
      </c>
      <c r="AF179" s="48" t="e">
        <f t="shared" si="74"/>
        <v>#VALUE!</v>
      </c>
      <c r="AG179" s="48" t="e">
        <f t="shared" si="74"/>
        <v>#VALUE!</v>
      </c>
      <c r="AH179" s="49" t="s">
        <v>28</v>
      </c>
      <c r="AI179" s="47">
        <f>_xlfn.AGGREGATE(9,6,C179:AG179)</f>
        <v>0</v>
      </c>
      <c r="AJ179" s="37"/>
    </row>
    <row r="180" spans="2:38" hidden="1" x14ac:dyDescent="0.2">
      <c r="B180" s="44" t="s">
        <v>29</v>
      </c>
      <c r="C180" s="45" t="e">
        <f t="shared" ref="C180:AG180" si="75">IF(AND(DAY(C170)&gt;=8,DAY(C170)&lt;=14,C171="土"),1,0)</f>
        <v>#VALUE!</v>
      </c>
      <c r="D180" s="45" t="e">
        <f t="shared" si="75"/>
        <v>#VALUE!</v>
      </c>
      <c r="E180" s="45" t="e">
        <f t="shared" si="75"/>
        <v>#VALUE!</v>
      </c>
      <c r="F180" s="45" t="e">
        <f t="shared" si="75"/>
        <v>#VALUE!</v>
      </c>
      <c r="G180" s="45" t="e">
        <f t="shared" si="75"/>
        <v>#VALUE!</v>
      </c>
      <c r="H180" s="45" t="e">
        <f t="shared" si="75"/>
        <v>#VALUE!</v>
      </c>
      <c r="I180" s="45" t="e">
        <f t="shared" si="75"/>
        <v>#VALUE!</v>
      </c>
      <c r="J180" s="45" t="e">
        <f t="shared" si="75"/>
        <v>#VALUE!</v>
      </c>
      <c r="K180" s="45" t="e">
        <f t="shared" si="75"/>
        <v>#VALUE!</v>
      </c>
      <c r="L180" s="45" t="e">
        <f t="shared" si="75"/>
        <v>#VALUE!</v>
      </c>
      <c r="M180" s="45" t="e">
        <f t="shared" si="75"/>
        <v>#VALUE!</v>
      </c>
      <c r="N180" s="45" t="e">
        <f t="shared" si="75"/>
        <v>#VALUE!</v>
      </c>
      <c r="O180" s="45" t="e">
        <f t="shared" si="75"/>
        <v>#VALUE!</v>
      </c>
      <c r="P180" s="45" t="e">
        <f t="shared" si="75"/>
        <v>#VALUE!</v>
      </c>
      <c r="Q180" s="45" t="e">
        <f t="shared" si="75"/>
        <v>#VALUE!</v>
      </c>
      <c r="R180" s="45" t="e">
        <f t="shared" si="75"/>
        <v>#VALUE!</v>
      </c>
      <c r="S180" s="45" t="e">
        <f t="shared" si="75"/>
        <v>#VALUE!</v>
      </c>
      <c r="T180" s="45" t="e">
        <f t="shared" si="75"/>
        <v>#VALUE!</v>
      </c>
      <c r="U180" s="45" t="e">
        <f t="shared" si="75"/>
        <v>#VALUE!</v>
      </c>
      <c r="V180" s="45" t="e">
        <f t="shared" si="75"/>
        <v>#VALUE!</v>
      </c>
      <c r="W180" s="45" t="e">
        <f t="shared" si="75"/>
        <v>#VALUE!</v>
      </c>
      <c r="X180" s="45" t="e">
        <f t="shared" si="75"/>
        <v>#VALUE!</v>
      </c>
      <c r="Y180" s="45" t="e">
        <f t="shared" si="75"/>
        <v>#VALUE!</v>
      </c>
      <c r="Z180" s="45" t="e">
        <f t="shared" si="75"/>
        <v>#VALUE!</v>
      </c>
      <c r="AA180" s="45" t="e">
        <f t="shared" si="75"/>
        <v>#VALUE!</v>
      </c>
      <c r="AB180" s="45" t="e">
        <f t="shared" si="75"/>
        <v>#VALUE!</v>
      </c>
      <c r="AC180" s="45" t="e">
        <f t="shared" si="75"/>
        <v>#VALUE!</v>
      </c>
      <c r="AD180" s="45" t="e">
        <f t="shared" si="75"/>
        <v>#VALUE!</v>
      </c>
      <c r="AE180" s="45" t="e">
        <f t="shared" si="75"/>
        <v>#VALUE!</v>
      </c>
      <c r="AF180" s="45" t="e">
        <f t="shared" si="75"/>
        <v>#VALUE!</v>
      </c>
      <c r="AG180" s="45" t="e">
        <f t="shared" si="75"/>
        <v>#VALUE!</v>
      </c>
      <c r="AH180" s="46" t="s">
        <v>26</v>
      </c>
      <c r="AI180" s="47">
        <f>_xlfn.AGGREGATE(9,6,C180:AG180)</f>
        <v>0</v>
      </c>
      <c r="AJ180" s="37"/>
    </row>
    <row r="181" spans="2:38" hidden="1" x14ac:dyDescent="0.2">
      <c r="B181" s="44" t="s">
        <v>30</v>
      </c>
      <c r="C181" s="48" t="e">
        <f t="shared" ref="C181:AG181" si="76">IF(AND(DAY(C170)&gt;=8,DAY(C170)&lt;=14,C171="土",OR(C176="休",C176="雨")),1,0)</f>
        <v>#VALUE!</v>
      </c>
      <c r="D181" s="48" t="e">
        <f t="shared" si="76"/>
        <v>#VALUE!</v>
      </c>
      <c r="E181" s="48" t="e">
        <f t="shared" si="76"/>
        <v>#VALUE!</v>
      </c>
      <c r="F181" s="48" t="e">
        <f t="shared" si="76"/>
        <v>#VALUE!</v>
      </c>
      <c r="G181" s="48" t="e">
        <f t="shared" si="76"/>
        <v>#VALUE!</v>
      </c>
      <c r="H181" s="48" t="e">
        <f t="shared" si="76"/>
        <v>#VALUE!</v>
      </c>
      <c r="I181" s="48" t="e">
        <f t="shared" si="76"/>
        <v>#VALUE!</v>
      </c>
      <c r="J181" s="48" t="e">
        <f t="shared" si="76"/>
        <v>#VALUE!</v>
      </c>
      <c r="K181" s="48" t="e">
        <f t="shared" si="76"/>
        <v>#VALUE!</v>
      </c>
      <c r="L181" s="48" t="e">
        <f t="shared" si="76"/>
        <v>#VALUE!</v>
      </c>
      <c r="M181" s="48" t="e">
        <f t="shared" si="76"/>
        <v>#VALUE!</v>
      </c>
      <c r="N181" s="48" t="e">
        <f t="shared" si="76"/>
        <v>#VALUE!</v>
      </c>
      <c r="O181" s="48" t="e">
        <f t="shared" si="76"/>
        <v>#VALUE!</v>
      </c>
      <c r="P181" s="48" t="e">
        <f t="shared" si="76"/>
        <v>#VALUE!</v>
      </c>
      <c r="Q181" s="48" t="e">
        <f t="shared" si="76"/>
        <v>#VALUE!</v>
      </c>
      <c r="R181" s="48" t="e">
        <f t="shared" si="76"/>
        <v>#VALUE!</v>
      </c>
      <c r="S181" s="48" t="e">
        <f t="shared" si="76"/>
        <v>#VALUE!</v>
      </c>
      <c r="T181" s="48" t="e">
        <f t="shared" si="76"/>
        <v>#VALUE!</v>
      </c>
      <c r="U181" s="48" t="e">
        <f t="shared" si="76"/>
        <v>#VALUE!</v>
      </c>
      <c r="V181" s="48" t="e">
        <f t="shared" si="76"/>
        <v>#VALUE!</v>
      </c>
      <c r="W181" s="48" t="e">
        <f t="shared" si="76"/>
        <v>#VALUE!</v>
      </c>
      <c r="X181" s="48" t="e">
        <f t="shared" si="76"/>
        <v>#VALUE!</v>
      </c>
      <c r="Y181" s="48" t="e">
        <f t="shared" si="76"/>
        <v>#VALUE!</v>
      </c>
      <c r="Z181" s="48" t="e">
        <f t="shared" si="76"/>
        <v>#VALUE!</v>
      </c>
      <c r="AA181" s="48" t="e">
        <f t="shared" si="76"/>
        <v>#VALUE!</v>
      </c>
      <c r="AB181" s="48" t="e">
        <f t="shared" si="76"/>
        <v>#VALUE!</v>
      </c>
      <c r="AC181" s="48" t="e">
        <f t="shared" si="76"/>
        <v>#VALUE!</v>
      </c>
      <c r="AD181" s="48" t="e">
        <f t="shared" si="76"/>
        <v>#VALUE!</v>
      </c>
      <c r="AE181" s="48" t="e">
        <f t="shared" si="76"/>
        <v>#VALUE!</v>
      </c>
      <c r="AF181" s="48" t="e">
        <f t="shared" si="76"/>
        <v>#VALUE!</v>
      </c>
      <c r="AG181" s="48" t="e">
        <f t="shared" si="76"/>
        <v>#VALUE!</v>
      </c>
      <c r="AH181" s="49" t="s">
        <v>28</v>
      </c>
      <c r="AI181" s="47">
        <f>_xlfn.AGGREGATE(9,6,C181:AG181)</f>
        <v>0</v>
      </c>
      <c r="AJ181" s="37"/>
    </row>
    <row r="182" spans="2:38" s="34" customFormat="1" x14ac:dyDescent="0.2">
      <c r="B182" s="58"/>
      <c r="C182" s="58"/>
      <c r="D182" s="58"/>
      <c r="E182" s="58"/>
      <c r="F182" s="45"/>
      <c r="G182" s="58"/>
      <c r="H182" s="58"/>
      <c r="I182" s="58"/>
      <c r="J182" s="58"/>
      <c r="K182" s="58"/>
      <c r="L182" s="58"/>
      <c r="M182" s="58"/>
      <c r="N182" s="58"/>
      <c r="O182" s="58"/>
      <c r="P182" s="58"/>
      <c r="Q182" s="58"/>
      <c r="R182" s="58"/>
      <c r="S182" s="58"/>
      <c r="T182" s="58"/>
      <c r="U182" s="58"/>
      <c r="V182" s="58"/>
      <c r="W182" s="58"/>
      <c r="X182" s="58"/>
      <c r="Y182" s="58"/>
      <c r="Z182" s="58"/>
      <c r="AA182" s="58"/>
      <c r="AB182" s="58"/>
      <c r="AC182" s="58"/>
      <c r="AD182" s="58"/>
      <c r="AE182" s="58"/>
      <c r="AF182" s="58"/>
      <c r="AG182" s="58"/>
      <c r="AI182" s="58"/>
      <c r="AL182" s="57"/>
    </row>
    <row r="183" spans="2:38" hidden="1" x14ac:dyDescent="0.2">
      <c r="C183" s="2" t="e">
        <f>YEAR(C186)</f>
        <v>#VALUE!</v>
      </c>
      <c r="D183" s="2" t="e">
        <f>MONTH(C186)</f>
        <v>#VALUE!</v>
      </c>
    </row>
    <row r="184" spans="2:38" x14ac:dyDescent="0.2">
      <c r="B184" s="7" t="s">
        <v>16</v>
      </c>
      <c r="C184" s="96" t="e">
        <f>C186</f>
        <v>#VALUE!</v>
      </c>
      <c r="D184" s="96"/>
      <c r="E184" s="96"/>
      <c r="F184" s="96"/>
      <c r="G184" s="96"/>
      <c r="H184" s="96"/>
      <c r="I184" s="96"/>
      <c r="J184" s="96"/>
      <c r="K184" s="96"/>
      <c r="L184" s="96"/>
      <c r="M184" s="96"/>
      <c r="N184" s="96"/>
      <c r="O184" s="96"/>
      <c r="P184" s="96"/>
      <c r="Q184" s="96"/>
      <c r="R184" s="96"/>
      <c r="S184" s="96"/>
      <c r="T184" s="96"/>
      <c r="U184" s="96"/>
      <c r="V184" s="96"/>
      <c r="W184" s="96"/>
      <c r="X184" s="96"/>
      <c r="Y184" s="96"/>
      <c r="Z184" s="96"/>
      <c r="AA184" s="96"/>
      <c r="AB184" s="96"/>
      <c r="AC184" s="96"/>
      <c r="AD184" s="96"/>
      <c r="AE184" s="96"/>
      <c r="AF184" s="96"/>
      <c r="AG184" s="96"/>
      <c r="AH184" s="96"/>
      <c r="AI184" s="96"/>
    </row>
    <row r="185" spans="2:38" hidden="1" x14ac:dyDescent="0.2">
      <c r="B185" s="51"/>
      <c r="C185" s="30" t="e">
        <f>DATE($C183,$D183,1)</f>
        <v>#VALUE!</v>
      </c>
      <c r="D185" s="30" t="e">
        <f t="shared" ref="D185:AG185" si="77">C185+1</f>
        <v>#VALUE!</v>
      </c>
      <c r="E185" s="30" t="e">
        <f t="shared" si="77"/>
        <v>#VALUE!</v>
      </c>
      <c r="F185" s="30" t="e">
        <f t="shared" si="77"/>
        <v>#VALUE!</v>
      </c>
      <c r="G185" s="30" t="e">
        <f t="shared" si="77"/>
        <v>#VALUE!</v>
      </c>
      <c r="H185" s="30" t="e">
        <f t="shared" si="77"/>
        <v>#VALUE!</v>
      </c>
      <c r="I185" s="30" t="e">
        <f t="shared" si="77"/>
        <v>#VALUE!</v>
      </c>
      <c r="J185" s="30" t="e">
        <f t="shared" si="77"/>
        <v>#VALUE!</v>
      </c>
      <c r="K185" s="30" t="e">
        <f t="shared" si="77"/>
        <v>#VALUE!</v>
      </c>
      <c r="L185" s="30" t="e">
        <f t="shared" si="77"/>
        <v>#VALUE!</v>
      </c>
      <c r="M185" s="30" t="e">
        <f t="shared" si="77"/>
        <v>#VALUE!</v>
      </c>
      <c r="N185" s="30" t="e">
        <f t="shared" si="77"/>
        <v>#VALUE!</v>
      </c>
      <c r="O185" s="30" t="e">
        <f t="shared" si="77"/>
        <v>#VALUE!</v>
      </c>
      <c r="P185" s="30" t="e">
        <f t="shared" si="77"/>
        <v>#VALUE!</v>
      </c>
      <c r="Q185" s="30" t="e">
        <f t="shared" si="77"/>
        <v>#VALUE!</v>
      </c>
      <c r="R185" s="30" t="e">
        <f t="shared" si="77"/>
        <v>#VALUE!</v>
      </c>
      <c r="S185" s="30" t="e">
        <f t="shared" si="77"/>
        <v>#VALUE!</v>
      </c>
      <c r="T185" s="30" t="e">
        <f t="shared" si="77"/>
        <v>#VALUE!</v>
      </c>
      <c r="U185" s="30" t="e">
        <f t="shared" si="77"/>
        <v>#VALUE!</v>
      </c>
      <c r="V185" s="30" t="e">
        <f t="shared" si="77"/>
        <v>#VALUE!</v>
      </c>
      <c r="W185" s="30" t="e">
        <f t="shared" si="77"/>
        <v>#VALUE!</v>
      </c>
      <c r="X185" s="30" t="e">
        <f t="shared" si="77"/>
        <v>#VALUE!</v>
      </c>
      <c r="Y185" s="30" t="e">
        <f t="shared" si="77"/>
        <v>#VALUE!</v>
      </c>
      <c r="Z185" s="30" t="e">
        <f t="shared" si="77"/>
        <v>#VALUE!</v>
      </c>
      <c r="AA185" s="30" t="e">
        <f t="shared" si="77"/>
        <v>#VALUE!</v>
      </c>
      <c r="AB185" s="30" t="e">
        <f t="shared" si="77"/>
        <v>#VALUE!</v>
      </c>
      <c r="AC185" s="30" t="e">
        <f t="shared" si="77"/>
        <v>#VALUE!</v>
      </c>
      <c r="AD185" s="30" t="e">
        <f t="shared" si="77"/>
        <v>#VALUE!</v>
      </c>
      <c r="AE185" s="30" t="e">
        <f t="shared" si="77"/>
        <v>#VALUE!</v>
      </c>
      <c r="AF185" s="30" t="e">
        <f t="shared" si="77"/>
        <v>#VALUE!</v>
      </c>
      <c r="AG185" s="30" t="e">
        <f t="shared" si="77"/>
        <v>#VALUE!</v>
      </c>
      <c r="AH185" s="52"/>
      <c r="AI185" s="53"/>
    </row>
    <row r="186" spans="2:38" x14ac:dyDescent="0.2">
      <c r="B186" s="54" t="s">
        <v>17</v>
      </c>
      <c r="C186" s="55" t="e">
        <f>IF(EDATE(C169,1)&gt;$G$5,"",EDATE(C169,1))</f>
        <v>#VALUE!</v>
      </c>
      <c r="D186" s="30" t="e">
        <f t="shared" ref="D186:AG186" si="78">IF(D185&gt;$G$5,"",IF(C186=EOMONTH(DATE($C183,$D183,1),0),"",IF(C186="","",C186+1)))</f>
        <v>#VALUE!</v>
      </c>
      <c r="E186" s="30" t="e">
        <f t="shared" si="78"/>
        <v>#VALUE!</v>
      </c>
      <c r="F186" s="30" t="e">
        <f t="shared" si="78"/>
        <v>#VALUE!</v>
      </c>
      <c r="G186" s="30" t="e">
        <f t="shared" si="78"/>
        <v>#VALUE!</v>
      </c>
      <c r="H186" s="30" t="e">
        <f t="shared" si="78"/>
        <v>#VALUE!</v>
      </c>
      <c r="I186" s="30" t="e">
        <f t="shared" si="78"/>
        <v>#VALUE!</v>
      </c>
      <c r="J186" s="30" t="e">
        <f t="shared" si="78"/>
        <v>#VALUE!</v>
      </c>
      <c r="K186" s="30" t="e">
        <f t="shared" si="78"/>
        <v>#VALUE!</v>
      </c>
      <c r="L186" s="30" t="e">
        <f t="shared" si="78"/>
        <v>#VALUE!</v>
      </c>
      <c r="M186" s="30" t="e">
        <f t="shared" si="78"/>
        <v>#VALUE!</v>
      </c>
      <c r="N186" s="30" t="e">
        <f t="shared" si="78"/>
        <v>#VALUE!</v>
      </c>
      <c r="O186" s="30" t="e">
        <f t="shared" si="78"/>
        <v>#VALUE!</v>
      </c>
      <c r="P186" s="30" t="e">
        <f t="shared" si="78"/>
        <v>#VALUE!</v>
      </c>
      <c r="Q186" s="30" t="e">
        <f t="shared" si="78"/>
        <v>#VALUE!</v>
      </c>
      <c r="R186" s="30" t="e">
        <f t="shared" si="78"/>
        <v>#VALUE!</v>
      </c>
      <c r="S186" s="30" t="e">
        <f t="shared" si="78"/>
        <v>#VALUE!</v>
      </c>
      <c r="T186" s="30" t="e">
        <f t="shared" si="78"/>
        <v>#VALUE!</v>
      </c>
      <c r="U186" s="30" t="e">
        <f t="shared" si="78"/>
        <v>#VALUE!</v>
      </c>
      <c r="V186" s="30" t="e">
        <f t="shared" si="78"/>
        <v>#VALUE!</v>
      </c>
      <c r="W186" s="30" t="e">
        <f t="shared" si="78"/>
        <v>#VALUE!</v>
      </c>
      <c r="X186" s="30" t="e">
        <f t="shared" si="78"/>
        <v>#VALUE!</v>
      </c>
      <c r="Y186" s="30" t="e">
        <f t="shared" si="78"/>
        <v>#VALUE!</v>
      </c>
      <c r="Z186" s="30" t="e">
        <f t="shared" si="78"/>
        <v>#VALUE!</v>
      </c>
      <c r="AA186" s="30" t="e">
        <f t="shared" si="78"/>
        <v>#VALUE!</v>
      </c>
      <c r="AB186" s="30" t="e">
        <f t="shared" si="78"/>
        <v>#VALUE!</v>
      </c>
      <c r="AC186" s="30" t="e">
        <f t="shared" si="78"/>
        <v>#VALUE!</v>
      </c>
      <c r="AD186" s="30" t="e">
        <f t="shared" si="78"/>
        <v>#VALUE!</v>
      </c>
      <c r="AE186" s="30" t="e">
        <f t="shared" si="78"/>
        <v>#VALUE!</v>
      </c>
      <c r="AF186" s="30" t="e">
        <f t="shared" si="78"/>
        <v>#VALUE!</v>
      </c>
      <c r="AG186" s="30" t="e">
        <f t="shared" si="78"/>
        <v>#VALUE!</v>
      </c>
      <c r="AH186" s="31" t="s">
        <v>18</v>
      </c>
      <c r="AI186" s="32">
        <f>+COUNTIFS(C187:AG187,"土",C188:AG188,"")+COUNTIFS(C187:AG187,"日",C188:AG188,"")</f>
        <v>0</v>
      </c>
    </row>
    <row r="187" spans="2:38" s="34" customFormat="1" x14ac:dyDescent="0.2">
      <c r="B187" s="56" t="s">
        <v>19</v>
      </c>
      <c r="C187" s="33" t="str">
        <f t="shared" ref="C187:AG187" si="79">IFERROR(TEXT(WEEKDAY(+C186),"aaa"),"")</f>
        <v/>
      </c>
      <c r="D187" s="33" t="str">
        <f t="shared" si="79"/>
        <v/>
      </c>
      <c r="E187" s="33" t="str">
        <f t="shared" si="79"/>
        <v/>
      </c>
      <c r="F187" s="33" t="str">
        <f t="shared" si="79"/>
        <v/>
      </c>
      <c r="G187" s="33" t="str">
        <f t="shared" si="79"/>
        <v/>
      </c>
      <c r="H187" s="33" t="str">
        <f t="shared" si="79"/>
        <v/>
      </c>
      <c r="I187" s="33" t="str">
        <f t="shared" si="79"/>
        <v/>
      </c>
      <c r="J187" s="33" t="str">
        <f t="shared" si="79"/>
        <v/>
      </c>
      <c r="K187" s="33" t="str">
        <f t="shared" si="79"/>
        <v/>
      </c>
      <c r="L187" s="33" t="str">
        <f t="shared" si="79"/>
        <v/>
      </c>
      <c r="M187" s="33" t="str">
        <f t="shared" si="79"/>
        <v/>
      </c>
      <c r="N187" s="33" t="str">
        <f t="shared" si="79"/>
        <v/>
      </c>
      <c r="O187" s="33" t="str">
        <f t="shared" si="79"/>
        <v/>
      </c>
      <c r="P187" s="33" t="str">
        <f t="shared" si="79"/>
        <v/>
      </c>
      <c r="Q187" s="33" t="str">
        <f t="shared" si="79"/>
        <v/>
      </c>
      <c r="R187" s="33" t="str">
        <f t="shared" si="79"/>
        <v/>
      </c>
      <c r="S187" s="33" t="str">
        <f t="shared" si="79"/>
        <v/>
      </c>
      <c r="T187" s="33" t="str">
        <f t="shared" si="79"/>
        <v/>
      </c>
      <c r="U187" s="33" t="str">
        <f t="shared" si="79"/>
        <v/>
      </c>
      <c r="V187" s="33" t="str">
        <f t="shared" si="79"/>
        <v/>
      </c>
      <c r="W187" s="33" t="str">
        <f t="shared" si="79"/>
        <v/>
      </c>
      <c r="X187" s="33" t="str">
        <f t="shared" si="79"/>
        <v/>
      </c>
      <c r="Y187" s="33" t="str">
        <f t="shared" si="79"/>
        <v/>
      </c>
      <c r="Z187" s="33" t="str">
        <f t="shared" si="79"/>
        <v/>
      </c>
      <c r="AA187" s="33" t="str">
        <f t="shared" si="79"/>
        <v/>
      </c>
      <c r="AB187" s="33" t="str">
        <f t="shared" si="79"/>
        <v/>
      </c>
      <c r="AC187" s="33" t="str">
        <f t="shared" si="79"/>
        <v/>
      </c>
      <c r="AD187" s="33" t="str">
        <f t="shared" si="79"/>
        <v/>
      </c>
      <c r="AE187" s="33" t="str">
        <f t="shared" si="79"/>
        <v/>
      </c>
      <c r="AF187" s="33" t="str">
        <f t="shared" si="79"/>
        <v/>
      </c>
      <c r="AG187" s="33" t="str">
        <f t="shared" si="79"/>
        <v/>
      </c>
      <c r="AH187" s="31" t="s">
        <v>20</v>
      </c>
      <c r="AI187" s="32">
        <f>+COUNTIF(C188:AG188,"夏休")+COUNTIF(C188:AG188,"冬休")+COUNTIF(C188:AG188,"中止")</f>
        <v>0</v>
      </c>
      <c r="AL187" s="57"/>
    </row>
    <row r="188" spans="2:38" s="34" customFormat="1" ht="13.5" customHeight="1" x14ac:dyDescent="0.2">
      <c r="B188" s="84" t="s">
        <v>20</v>
      </c>
      <c r="C188" s="85"/>
      <c r="D188" s="86"/>
      <c r="E188" s="86"/>
      <c r="F188" s="86"/>
      <c r="G188" s="86"/>
      <c r="H188" s="86"/>
      <c r="I188" s="86"/>
      <c r="J188" s="86"/>
      <c r="K188" s="86"/>
      <c r="L188" s="86"/>
      <c r="M188" s="86"/>
      <c r="N188" s="86"/>
      <c r="O188" s="86"/>
      <c r="P188" s="86"/>
      <c r="Q188" s="86"/>
      <c r="R188" s="86"/>
      <c r="S188" s="86"/>
      <c r="T188" s="86"/>
      <c r="U188" s="86"/>
      <c r="V188" s="86"/>
      <c r="W188" s="86"/>
      <c r="X188" s="86"/>
      <c r="Y188" s="86"/>
      <c r="Z188" s="86"/>
      <c r="AA188" s="86"/>
      <c r="AB188" s="86"/>
      <c r="AC188" s="86"/>
      <c r="AD188" s="86"/>
      <c r="AE188" s="86"/>
      <c r="AF188" s="86"/>
      <c r="AG188" s="87"/>
      <c r="AH188" s="35" t="s">
        <v>1</v>
      </c>
      <c r="AI188" s="36">
        <f>COUNT(C186:AG186)-AI187</f>
        <v>0</v>
      </c>
      <c r="AL188" s="57"/>
    </row>
    <row r="189" spans="2:38" s="34" customFormat="1" ht="13.5" customHeight="1" x14ac:dyDescent="0.2">
      <c r="B189" s="84"/>
      <c r="C189" s="85"/>
      <c r="D189" s="86"/>
      <c r="E189" s="86"/>
      <c r="F189" s="86"/>
      <c r="G189" s="86"/>
      <c r="H189" s="86"/>
      <c r="I189" s="86"/>
      <c r="J189" s="86"/>
      <c r="K189" s="86"/>
      <c r="L189" s="86"/>
      <c r="M189" s="86"/>
      <c r="N189" s="86"/>
      <c r="O189" s="86"/>
      <c r="P189" s="86"/>
      <c r="Q189" s="86"/>
      <c r="R189" s="86"/>
      <c r="S189" s="86"/>
      <c r="T189" s="86"/>
      <c r="U189" s="86"/>
      <c r="V189" s="86"/>
      <c r="W189" s="86"/>
      <c r="X189" s="86"/>
      <c r="Y189" s="86"/>
      <c r="Z189" s="86"/>
      <c r="AA189" s="86"/>
      <c r="AB189" s="86"/>
      <c r="AC189" s="86"/>
      <c r="AD189" s="86"/>
      <c r="AE189" s="86"/>
      <c r="AF189" s="86"/>
      <c r="AG189" s="87"/>
      <c r="AH189" s="35" t="s">
        <v>21</v>
      </c>
      <c r="AI189" s="36">
        <f>+COUNTIF(C190:AG191,"休")</f>
        <v>0</v>
      </c>
      <c r="AJ189" s="37" t="e">
        <f>IF(AI190&gt;0.285,"",IF(AI189&lt;AI186,"←計画日数が足りません",""))</f>
        <v>#DIV/0!</v>
      </c>
      <c r="AL189" s="57"/>
    </row>
    <row r="190" spans="2:38" s="34" customFormat="1" ht="13.5" customHeight="1" x14ac:dyDescent="0.2">
      <c r="B190" s="88" t="s">
        <v>7</v>
      </c>
      <c r="C190" s="89"/>
      <c r="D190" s="90"/>
      <c r="E190" s="90"/>
      <c r="F190" s="90"/>
      <c r="G190" s="90"/>
      <c r="H190" s="90"/>
      <c r="I190" s="90"/>
      <c r="J190" s="90"/>
      <c r="K190" s="90"/>
      <c r="L190" s="90"/>
      <c r="M190" s="90"/>
      <c r="N190" s="90"/>
      <c r="O190" s="90"/>
      <c r="P190" s="90"/>
      <c r="Q190" s="90"/>
      <c r="R190" s="90"/>
      <c r="S190" s="90"/>
      <c r="T190" s="90"/>
      <c r="U190" s="90"/>
      <c r="V190" s="90"/>
      <c r="W190" s="90"/>
      <c r="X190" s="90"/>
      <c r="Y190" s="90"/>
      <c r="Z190" s="90"/>
      <c r="AA190" s="90"/>
      <c r="AB190" s="90"/>
      <c r="AC190" s="90"/>
      <c r="AD190" s="90"/>
      <c r="AE190" s="90"/>
      <c r="AF190" s="90"/>
      <c r="AG190" s="91"/>
      <c r="AH190" s="35" t="s">
        <v>22</v>
      </c>
      <c r="AI190" s="38" t="e">
        <f>+AI189/AI188</f>
        <v>#DIV/0!</v>
      </c>
      <c r="AL190" s="57"/>
    </row>
    <row r="191" spans="2:38" s="34" customFormat="1" x14ac:dyDescent="0.2">
      <c r="B191" s="88"/>
      <c r="C191" s="89"/>
      <c r="D191" s="90"/>
      <c r="E191" s="90"/>
      <c r="F191" s="90"/>
      <c r="G191" s="90"/>
      <c r="H191" s="90"/>
      <c r="I191" s="90"/>
      <c r="J191" s="90"/>
      <c r="K191" s="90"/>
      <c r="L191" s="90"/>
      <c r="M191" s="90"/>
      <c r="N191" s="90"/>
      <c r="O191" s="90"/>
      <c r="P191" s="90"/>
      <c r="Q191" s="90"/>
      <c r="R191" s="90"/>
      <c r="S191" s="90"/>
      <c r="T191" s="90"/>
      <c r="U191" s="90"/>
      <c r="V191" s="90"/>
      <c r="W191" s="90"/>
      <c r="X191" s="90"/>
      <c r="Y191" s="90"/>
      <c r="Z191" s="90"/>
      <c r="AA191" s="90"/>
      <c r="AB191" s="90"/>
      <c r="AC191" s="90"/>
      <c r="AD191" s="90"/>
      <c r="AE191" s="90"/>
      <c r="AF191" s="90"/>
      <c r="AG191" s="91"/>
      <c r="AH191" s="35" t="s">
        <v>2</v>
      </c>
      <c r="AI191" s="36">
        <f>+COUNTA(C192:AG193)</f>
        <v>0</v>
      </c>
      <c r="AL191" s="57"/>
    </row>
    <row r="192" spans="2:38" s="34" customFormat="1" x14ac:dyDescent="0.2">
      <c r="B192" s="92" t="s">
        <v>11</v>
      </c>
      <c r="C192" s="93"/>
      <c r="D192" s="94"/>
      <c r="E192" s="94"/>
      <c r="F192" s="94"/>
      <c r="G192" s="94"/>
      <c r="H192" s="94"/>
      <c r="I192" s="94"/>
      <c r="J192" s="94"/>
      <c r="K192" s="94"/>
      <c r="L192" s="94"/>
      <c r="M192" s="94"/>
      <c r="N192" s="94"/>
      <c r="O192" s="94"/>
      <c r="P192" s="94"/>
      <c r="Q192" s="94"/>
      <c r="R192" s="94"/>
      <c r="S192" s="94"/>
      <c r="T192" s="94"/>
      <c r="U192" s="94"/>
      <c r="V192" s="94"/>
      <c r="W192" s="94"/>
      <c r="X192" s="94"/>
      <c r="Y192" s="94"/>
      <c r="Z192" s="94"/>
      <c r="AA192" s="94"/>
      <c r="AB192" s="94"/>
      <c r="AC192" s="94"/>
      <c r="AD192" s="94"/>
      <c r="AE192" s="94"/>
      <c r="AF192" s="94"/>
      <c r="AG192" s="95"/>
      <c r="AH192" s="39" t="s">
        <v>23</v>
      </c>
      <c r="AI192" s="40" t="e">
        <f>+AI191/AI188</f>
        <v>#DIV/0!</v>
      </c>
      <c r="AL192" s="22">
        <f>+COUNTIF(C190:AG191,"休")</f>
        <v>0</v>
      </c>
    </row>
    <row r="193" spans="2:38" s="34" customFormat="1" x14ac:dyDescent="0.2">
      <c r="B193" s="92"/>
      <c r="C193" s="93"/>
      <c r="D193" s="94"/>
      <c r="E193" s="94"/>
      <c r="F193" s="94"/>
      <c r="G193" s="94"/>
      <c r="H193" s="94"/>
      <c r="I193" s="94"/>
      <c r="J193" s="94"/>
      <c r="K193" s="94"/>
      <c r="L193" s="94"/>
      <c r="M193" s="94"/>
      <c r="N193" s="94"/>
      <c r="O193" s="94"/>
      <c r="P193" s="94"/>
      <c r="Q193" s="94"/>
      <c r="R193" s="94"/>
      <c r="S193" s="94"/>
      <c r="T193" s="94"/>
      <c r="U193" s="94"/>
      <c r="V193" s="94"/>
      <c r="W193" s="94"/>
      <c r="X193" s="94"/>
      <c r="Y193" s="94"/>
      <c r="Z193" s="94"/>
      <c r="AA193" s="94"/>
      <c r="AB193" s="94"/>
      <c r="AC193" s="94"/>
      <c r="AD193" s="94"/>
      <c r="AE193" s="94"/>
      <c r="AF193" s="94"/>
      <c r="AG193" s="95"/>
      <c r="AH193" s="41" t="s">
        <v>24</v>
      </c>
      <c r="AI193" s="42" t="str">
        <f>IF(7&gt;AI188,"対象外",IF(AI191&gt;=AI186,"OK","NG"))</f>
        <v>対象外</v>
      </c>
      <c r="AJ193" s="37" t="str">
        <f>IF(AI193="対象外","←７日間に満たない期間は達成判定の対象外",IF(AI193="NG","←月単位未達成","←月単位達成"))</f>
        <v>←７日間に満たない期間は達成判定の対象外</v>
      </c>
      <c r="AL193" s="43" t="str">
        <f>IF(7&gt;AI188,"対象外",IF(AL192&gt;=AI186,"OK","NG"))</f>
        <v>対象外</v>
      </c>
    </row>
    <row r="194" spans="2:38" hidden="1" x14ac:dyDescent="0.2">
      <c r="B194" s="44" t="s">
        <v>25</v>
      </c>
      <c r="C194" s="45" t="e">
        <f t="shared" ref="C194:AG194" si="80">IF(AND(DAY(C186)&gt;=22,DAY(C186)&lt;=28,C187="土"),1,0)</f>
        <v>#VALUE!</v>
      </c>
      <c r="D194" s="45" t="e">
        <f t="shared" si="80"/>
        <v>#VALUE!</v>
      </c>
      <c r="E194" s="45" t="e">
        <f t="shared" si="80"/>
        <v>#VALUE!</v>
      </c>
      <c r="F194" s="45" t="e">
        <f t="shared" si="80"/>
        <v>#VALUE!</v>
      </c>
      <c r="G194" s="45" t="e">
        <f t="shared" si="80"/>
        <v>#VALUE!</v>
      </c>
      <c r="H194" s="45" t="e">
        <f t="shared" si="80"/>
        <v>#VALUE!</v>
      </c>
      <c r="I194" s="45" t="e">
        <f t="shared" si="80"/>
        <v>#VALUE!</v>
      </c>
      <c r="J194" s="45" t="e">
        <f t="shared" si="80"/>
        <v>#VALUE!</v>
      </c>
      <c r="K194" s="45" t="e">
        <f t="shared" si="80"/>
        <v>#VALUE!</v>
      </c>
      <c r="L194" s="45" t="e">
        <f t="shared" si="80"/>
        <v>#VALUE!</v>
      </c>
      <c r="M194" s="45" t="e">
        <f t="shared" si="80"/>
        <v>#VALUE!</v>
      </c>
      <c r="N194" s="45" t="e">
        <f t="shared" si="80"/>
        <v>#VALUE!</v>
      </c>
      <c r="O194" s="45" t="e">
        <f t="shared" si="80"/>
        <v>#VALUE!</v>
      </c>
      <c r="P194" s="45" t="e">
        <f t="shared" si="80"/>
        <v>#VALUE!</v>
      </c>
      <c r="Q194" s="45" t="e">
        <f t="shared" si="80"/>
        <v>#VALUE!</v>
      </c>
      <c r="R194" s="45" t="e">
        <f t="shared" si="80"/>
        <v>#VALUE!</v>
      </c>
      <c r="S194" s="45" t="e">
        <f t="shared" si="80"/>
        <v>#VALUE!</v>
      </c>
      <c r="T194" s="45" t="e">
        <f t="shared" si="80"/>
        <v>#VALUE!</v>
      </c>
      <c r="U194" s="45" t="e">
        <f t="shared" si="80"/>
        <v>#VALUE!</v>
      </c>
      <c r="V194" s="45" t="e">
        <f t="shared" si="80"/>
        <v>#VALUE!</v>
      </c>
      <c r="W194" s="45" t="e">
        <f t="shared" si="80"/>
        <v>#VALUE!</v>
      </c>
      <c r="X194" s="45" t="e">
        <f t="shared" si="80"/>
        <v>#VALUE!</v>
      </c>
      <c r="Y194" s="45" t="e">
        <f t="shared" si="80"/>
        <v>#VALUE!</v>
      </c>
      <c r="Z194" s="45" t="e">
        <f t="shared" si="80"/>
        <v>#VALUE!</v>
      </c>
      <c r="AA194" s="45" t="e">
        <f t="shared" si="80"/>
        <v>#VALUE!</v>
      </c>
      <c r="AB194" s="45" t="e">
        <f t="shared" si="80"/>
        <v>#VALUE!</v>
      </c>
      <c r="AC194" s="45" t="e">
        <f t="shared" si="80"/>
        <v>#VALUE!</v>
      </c>
      <c r="AD194" s="45" t="e">
        <f t="shared" si="80"/>
        <v>#VALUE!</v>
      </c>
      <c r="AE194" s="45" t="e">
        <f t="shared" si="80"/>
        <v>#VALUE!</v>
      </c>
      <c r="AF194" s="45" t="e">
        <f t="shared" si="80"/>
        <v>#VALUE!</v>
      </c>
      <c r="AG194" s="45" t="e">
        <f t="shared" si="80"/>
        <v>#VALUE!</v>
      </c>
      <c r="AH194" s="46" t="s">
        <v>26</v>
      </c>
      <c r="AI194" s="47">
        <f>_xlfn.AGGREGATE(9,6,C194:AG194)</f>
        <v>0</v>
      </c>
      <c r="AJ194" s="37"/>
    </row>
    <row r="195" spans="2:38" hidden="1" x14ac:dyDescent="0.2">
      <c r="B195" s="44" t="s">
        <v>27</v>
      </c>
      <c r="C195" s="48" t="e">
        <f t="shared" ref="C195:AG195" si="81">IF(AND(DAY(C186)&gt;=22,DAY(C186)&lt;=28,C187="土",OR(C192="休",C192="雨")),1,0)</f>
        <v>#VALUE!</v>
      </c>
      <c r="D195" s="48" t="e">
        <f t="shared" si="81"/>
        <v>#VALUE!</v>
      </c>
      <c r="E195" s="48" t="e">
        <f t="shared" si="81"/>
        <v>#VALUE!</v>
      </c>
      <c r="F195" s="48" t="e">
        <f t="shared" si="81"/>
        <v>#VALUE!</v>
      </c>
      <c r="G195" s="48" t="e">
        <f t="shared" si="81"/>
        <v>#VALUE!</v>
      </c>
      <c r="H195" s="48" t="e">
        <f t="shared" si="81"/>
        <v>#VALUE!</v>
      </c>
      <c r="I195" s="48" t="e">
        <f t="shared" si="81"/>
        <v>#VALUE!</v>
      </c>
      <c r="J195" s="48" t="e">
        <f t="shared" si="81"/>
        <v>#VALUE!</v>
      </c>
      <c r="K195" s="48" t="e">
        <f t="shared" si="81"/>
        <v>#VALUE!</v>
      </c>
      <c r="L195" s="48" t="e">
        <f t="shared" si="81"/>
        <v>#VALUE!</v>
      </c>
      <c r="M195" s="48" t="e">
        <f t="shared" si="81"/>
        <v>#VALUE!</v>
      </c>
      <c r="N195" s="48" t="e">
        <f t="shared" si="81"/>
        <v>#VALUE!</v>
      </c>
      <c r="O195" s="48" t="e">
        <f t="shared" si="81"/>
        <v>#VALUE!</v>
      </c>
      <c r="P195" s="48" t="e">
        <f t="shared" si="81"/>
        <v>#VALUE!</v>
      </c>
      <c r="Q195" s="48" t="e">
        <f t="shared" si="81"/>
        <v>#VALUE!</v>
      </c>
      <c r="R195" s="48" t="e">
        <f t="shared" si="81"/>
        <v>#VALUE!</v>
      </c>
      <c r="S195" s="48" t="e">
        <f t="shared" si="81"/>
        <v>#VALUE!</v>
      </c>
      <c r="T195" s="48" t="e">
        <f t="shared" si="81"/>
        <v>#VALUE!</v>
      </c>
      <c r="U195" s="48" t="e">
        <f t="shared" si="81"/>
        <v>#VALUE!</v>
      </c>
      <c r="V195" s="48" t="e">
        <f t="shared" si="81"/>
        <v>#VALUE!</v>
      </c>
      <c r="W195" s="48" t="e">
        <f t="shared" si="81"/>
        <v>#VALUE!</v>
      </c>
      <c r="X195" s="48" t="e">
        <f t="shared" si="81"/>
        <v>#VALUE!</v>
      </c>
      <c r="Y195" s="48" t="e">
        <f t="shared" si="81"/>
        <v>#VALUE!</v>
      </c>
      <c r="Z195" s="48" t="e">
        <f t="shared" si="81"/>
        <v>#VALUE!</v>
      </c>
      <c r="AA195" s="48" t="e">
        <f t="shared" si="81"/>
        <v>#VALUE!</v>
      </c>
      <c r="AB195" s="48" t="e">
        <f t="shared" si="81"/>
        <v>#VALUE!</v>
      </c>
      <c r="AC195" s="48" t="e">
        <f t="shared" si="81"/>
        <v>#VALUE!</v>
      </c>
      <c r="AD195" s="48" t="e">
        <f t="shared" si="81"/>
        <v>#VALUE!</v>
      </c>
      <c r="AE195" s="48" t="e">
        <f t="shared" si="81"/>
        <v>#VALUE!</v>
      </c>
      <c r="AF195" s="48" t="e">
        <f t="shared" si="81"/>
        <v>#VALUE!</v>
      </c>
      <c r="AG195" s="48" t="e">
        <f t="shared" si="81"/>
        <v>#VALUE!</v>
      </c>
      <c r="AH195" s="49" t="s">
        <v>28</v>
      </c>
      <c r="AI195" s="47">
        <f>_xlfn.AGGREGATE(9,6,C195:AG195)</f>
        <v>0</v>
      </c>
      <c r="AJ195" s="37"/>
    </row>
    <row r="196" spans="2:38" hidden="1" x14ac:dyDescent="0.2">
      <c r="B196" s="44" t="s">
        <v>29</v>
      </c>
      <c r="C196" s="45" t="e">
        <f t="shared" ref="C196:AG196" si="82">IF(AND(DAY(C186)&gt;=8,DAY(C186)&lt;=14,C187="土"),1,0)</f>
        <v>#VALUE!</v>
      </c>
      <c r="D196" s="45" t="e">
        <f t="shared" si="82"/>
        <v>#VALUE!</v>
      </c>
      <c r="E196" s="45" t="e">
        <f t="shared" si="82"/>
        <v>#VALUE!</v>
      </c>
      <c r="F196" s="45" t="e">
        <f t="shared" si="82"/>
        <v>#VALUE!</v>
      </c>
      <c r="G196" s="45" t="e">
        <f t="shared" si="82"/>
        <v>#VALUE!</v>
      </c>
      <c r="H196" s="45" t="e">
        <f t="shared" si="82"/>
        <v>#VALUE!</v>
      </c>
      <c r="I196" s="45" t="e">
        <f t="shared" si="82"/>
        <v>#VALUE!</v>
      </c>
      <c r="J196" s="45" t="e">
        <f t="shared" si="82"/>
        <v>#VALUE!</v>
      </c>
      <c r="K196" s="45" t="e">
        <f t="shared" si="82"/>
        <v>#VALUE!</v>
      </c>
      <c r="L196" s="45" t="e">
        <f t="shared" si="82"/>
        <v>#VALUE!</v>
      </c>
      <c r="M196" s="45" t="e">
        <f t="shared" si="82"/>
        <v>#VALUE!</v>
      </c>
      <c r="N196" s="45" t="e">
        <f t="shared" si="82"/>
        <v>#VALUE!</v>
      </c>
      <c r="O196" s="45" t="e">
        <f t="shared" si="82"/>
        <v>#VALUE!</v>
      </c>
      <c r="P196" s="45" t="e">
        <f t="shared" si="82"/>
        <v>#VALUE!</v>
      </c>
      <c r="Q196" s="45" t="e">
        <f t="shared" si="82"/>
        <v>#VALUE!</v>
      </c>
      <c r="R196" s="45" t="e">
        <f t="shared" si="82"/>
        <v>#VALUE!</v>
      </c>
      <c r="S196" s="45" t="e">
        <f t="shared" si="82"/>
        <v>#VALUE!</v>
      </c>
      <c r="T196" s="45" t="e">
        <f t="shared" si="82"/>
        <v>#VALUE!</v>
      </c>
      <c r="U196" s="45" t="e">
        <f t="shared" si="82"/>
        <v>#VALUE!</v>
      </c>
      <c r="V196" s="45" t="e">
        <f t="shared" si="82"/>
        <v>#VALUE!</v>
      </c>
      <c r="W196" s="45" t="e">
        <f t="shared" si="82"/>
        <v>#VALUE!</v>
      </c>
      <c r="X196" s="45" t="e">
        <f t="shared" si="82"/>
        <v>#VALUE!</v>
      </c>
      <c r="Y196" s="45" t="e">
        <f t="shared" si="82"/>
        <v>#VALUE!</v>
      </c>
      <c r="Z196" s="45" t="e">
        <f t="shared" si="82"/>
        <v>#VALUE!</v>
      </c>
      <c r="AA196" s="45" t="e">
        <f t="shared" si="82"/>
        <v>#VALUE!</v>
      </c>
      <c r="AB196" s="45" t="e">
        <f t="shared" si="82"/>
        <v>#VALUE!</v>
      </c>
      <c r="AC196" s="45" t="e">
        <f t="shared" si="82"/>
        <v>#VALUE!</v>
      </c>
      <c r="AD196" s="45" t="e">
        <f t="shared" si="82"/>
        <v>#VALUE!</v>
      </c>
      <c r="AE196" s="45" t="e">
        <f t="shared" si="82"/>
        <v>#VALUE!</v>
      </c>
      <c r="AF196" s="45" t="e">
        <f t="shared" si="82"/>
        <v>#VALUE!</v>
      </c>
      <c r="AG196" s="45" t="e">
        <f t="shared" si="82"/>
        <v>#VALUE!</v>
      </c>
      <c r="AH196" s="46" t="s">
        <v>26</v>
      </c>
      <c r="AI196" s="47">
        <f>_xlfn.AGGREGATE(9,6,C196:AG196)</f>
        <v>0</v>
      </c>
      <c r="AJ196" s="37"/>
    </row>
    <row r="197" spans="2:38" hidden="1" x14ac:dyDescent="0.2">
      <c r="B197" s="44" t="s">
        <v>30</v>
      </c>
      <c r="C197" s="48" t="e">
        <f t="shared" ref="C197:AG197" si="83">IF(AND(DAY(C186)&gt;=8,DAY(C186)&lt;=14,C187="土",OR(C192="休",C192="雨")),1,0)</f>
        <v>#VALUE!</v>
      </c>
      <c r="D197" s="48" t="e">
        <f t="shared" si="83"/>
        <v>#VALUE!</v>
      </c>
      <c r="E197" s="48" t="e">
        <f t="shared" si="83"/>
        <v>#VALUE!</v>
      </c>
      <c r="F197" s="48" t="e">
        <f t="shared" si="83"/>
        <v>#VALUE!</v>
      </c>
      <c r="G197" s="48" t="e">
        <f t="shared" si="83"/>
        <v>#VALUE!</v>
      </c>
      <c r="H197" s="48" t="e">
        <f t="shared" si="83"/>
        <v>#VALUE!</v>
      </c>
      <c r="I197" s="48" t="e">
        <f t="shared" si="83"/>
        <v>#VALUE!</v>
      </c>
      <c r="J197" s="48" t="e">
        <f t="shared" si="83"/>
        <v>#VALUE!</v>
      </c>
      <c r="K197" s="48" t="e">
        <f t="shared" si="83"/>
        <v>#VALUE!</v>
      </c>
      <c r="L197" s="48" t="e">
        <f t="shared" si="83"/>
        <v>#VALUE!</v>
      </c>
      <c r="M197" s="48" t="e">
        <f t="shared" si="83"/>
        <v>#VALUE!</v>
      </c>
      <c r="N197" s="48" t="e">
        <f t="shared" si="83"/>
        <v>#VALUE!</v>
      </c>
      <c r="O197" s="48" t="e">
        <f t="shared" si="83"/>
        <v>#VALUE!</v>
      </c>
      <c r="P197" s="48" t="e">
        <f t="shared" si="83"/>
        <v>#VALUE!</v>
      </c>
      <c r="Q197" s="48" t="e">
        <f t="shared" si="83"/>
        <v>#VALUE!</v>
      </c>
      <c r="R197" s="48" t="e">
        <f t="shared" si="83"/>
        <v>#VALUE!</v>
      </c>
      <c r="S197" s="48" t="e">
        <f t="shared" si="83"/>
        <v>#VALUE!</v>
      </c>
      <c r="T197" s="48" t="e">
        <f t="shared" si="83"/>
        <v>#VALUE!</v>
      </c>
      <c r="U197" s="48" t="e">
        <f t="shared" si="83"/>
        <v>#VALUE!</v>
      </c>
      <c r="V197" s="48" t="e">
        <f t="shared" si="83"/>
        <v>#VALUE!</v>
      </c>
      <c r="W197" s="48" t="e">
        <f t="shared" si="83"/>
        <v>#VALUE!</v>
      </c>
      <c r="X197" s="48" t="e">
        <f t="shared" si="83"/>
        <v>#VALUE!</v>
      </c>
      <c r="Y197" s="48" t="e">
        <f t="shared" si="83"/>
        <v>#VALUE!</v>
      </c>
      <c r="Z197" s="48" t="e">
        <f t="shared" si="83"/>
        <v>#VALUE!</v>
      </c>
      <c r="AA197" s="48" t="e">
        <f t="shared" si="83"/>
        <v>#VALUE!</v>
      </c>
      <c r="AB197" s="48" t="e">
        <f t="shared" si="83"/>
        <v>#VALUE!</v>
      </c>
      <c r="AC197" s="48" t="e">
        <f t="shared" si="83"/>
        <v>#VALUE!</v>
      </c>
      <c r="AD197" s="48" t="e">
        <f t="shared" si="83"/>
        <v>#VALUE!</v>
      </c>
      <c r="AE197" s="48" t="e">
        <f t="shared" si="83"/>
        <v>#VALUE!</v>
      </c>
      <c r="AF197" s="48" t="e">
        <f t="shared" si="83"/>
        <v>#VALUE!</v>
      </c>
      <c r="AG197" s="48" t="e">
        <f t="shared" si="83"/>
        <v>#VALUE!</v>
      </c>
      <c r="AH197" s="49" t="s">
        <v>28</v>
      </c>
      <c r="AI197" s="47">
        <f>_xlfn.AGGREGATE(9,6,C197:AG197)</f>
        <v>0</v>
      </c>
      <c r="AJ197" s="37"/>
    </row>
    <row r="198" spans="2:38" s="34" customFormat="1" x14ac:dyDescent="0.2">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c r="AA198" s="58"/>
      <c r="AB198" s="58"/>
      <c r="AC198" s="58"/>
      <c r="AD198" s="58"/>
      <c r="AE198" s="58"/>
      <c r="AF198" s="58"/>
      <c r="AG198" s="58"/>
      <c r="AI198" s="58"/>
      <c r="AL198" s="57"/>
    </row>
    <row r="199" spans="2:38" hidden="1" x14ac:dyDescent="0.2">
      <c r="C199" s="2" t="e">
        <f>YEAR(C202)</f>
        <v>#VALUE!</v>
      </c>
      <c r="D199" s="2" t="e">
        <f>MONTH(C202)</f>
        <v>#VALUE!</v>
      </c>
    </row>
    <row r="200" spans="2:38" x14ac:dyDescent="0.2">
      <c r="B200" s="7" t="s">
        <v>16</v>
      </c>
      <c r="C200" s="96" t="e">
        <f>C202</f>
        <v>#VALUE!</v>
      </c>
      <c r="D200" s="96"/>
      <c r="E200" s="96"/>
      <c r="F200" s="96"/>
      <c r="G200" s="96"/>
      <c r="H200" s="96"/>
      <c r="I200" s="96"/>
      <c r="J200" s="96"/>
      <c r="K200" s="96"/>
      <c r="L200" s="96"/>
      <c r="M200" s="96"/>
      <c r="N200" s="96"/>
      <c r="O200" s="96"/>
      <c r="P200" s="96"/>
      <c r="Q200" s="96"/>
      <c r="R200" s="96"/>
      <c r="S200" s="96"/>
      <c r="T200" s="96"/>
      <c r="U200" s="96"/>
      <c r="V200" s="96"/>
      <c r="W200" s="96"/>
      <c r="X200" s="96"/>
      <c r="Y200" s="96"/>
      <c r="Z200" s="96"/>
      <c r="AA200" s="96"/>
      <c r="AB200" s="96"/>
      <c r="AC200" s="96"/>
      <c r="AD200" s="96"/>
      <c r="AE200" s="96"/>
      <c r="AF200" s="96"/>
      <c r="AG200" s="96"/>
      <c r="AH200" s="96"/>
      <c r="AI200" s="96"/>
    </row>
    <row r="201" spans="2:38" hidden="1" x14ac:dyDescent="0.2">
      <c r="B201" s="51"/>
      <c r="C201" s="30" t="e">
        <f>DATE($C199,$D199,1)</f>
        <v>#VALUE!</v>
      </c>
      <c r="D201" s="30" t="e">
        <f t="shared" ref="D201:AG201" si="84">C201+1</f>
        <v>#VALUE!</v>
      </c>
      <c r="E201" s="30" t="e">
        <f t="shared" si="84"/>
        <v>#VALUE!</v>
      </c>
      <c r="F201" s="30" t="e">
        <f t="shared" si="84"/>
        <v>#VALUE!</v>
      </c>
      <c r="G201" s="30" t="e">
        <f t="shared" si="84"/>
        <v>#VALUE!</v>
      </c>
      <c r="H201" s="30" t="e">
        <f t="shared" si="84"/>
        <v>#VALUE!</v>
      </c>
      <c r="I201" s="30" t="e">
        <f t="shared" si="84"/>
        <v>#VALUE!</v>
      </c>
      <c r="J201" s="30" t="e">
        <f t="shared" si="84"/>
        <v>#VALUE!</v>
      </c>
      <c r="K201" s="30" t="e">
        <f t="shared" si="84"/>
        <v>#VALUE!</v>
      </c>
      <c r="L201" s="30" t="e">
        <f t="shared" si="84"/>
        <v>#VALUE!</v>
      </c>
      <c r="M201" s="30" t="e">
        <f t="shared" si="84"/>
        <v>#VALUE!</v>
      </c>
      <c r="N201" s="30" t="e">
        <f t="shared" si="84"/>
        <v>#VALUE!</v>
      </c>
      <c r="O201" s="30" t="e">
        <f t="shared" si="84"/>
        <v>#VALUE!</v>
      </c>
      <c r="P201" s="30" t="e">
        <f t="shared" si="84"/>
        <v>#VALUE!</v>
      </c>
      <c r="Q201" s="30" t="e">
        <f t="shared" si="84"/>
        <v>#VALUE!</v>
      </c>
      <c r="R201" s="30" t="e">
        <f t="shared" si="84"/>
        <v>#VALUE!</v>
      </c>
      <c r="S201" s="30" t="e">
        <f t="shared" si="84"/>
        <v>#VALUE!</v>
      </c>
      <c r="T201" s="30" t="e">
        <f t="shared" si="84"/>
        <v>#VALUE!</v>
      </c>
      <c r="U201" s="30" t="e">
        <f t="shared" si="84"/>
        <v>#VALUE!</v>
      </c>
      <c r="V201" s="30" t="e">
        <f t="shared" si="84"/>
        <v>#VALUE!</v>
      </c>
      <c r="W201" s="30" t="e">
        <f t="shared" si="84"/>
        <v>#VALUE!</v>
      </c>
      <c r="X201" s="30" t="e">
        <f t="shared" si="84"/>
        <v>#VALUE!</v>
      </c>
      <c r="Y201" s="30" t="e">
        <f t="shared" si="84"/>
        <v>#VALUE!</v>
      </c>
      <c r="Z201" s="30" t="e">
        <f t="shared" si="84"/>
        <v>#VALUE!</v>
      </c>
      <c r="AA201" s="30" t="e">
        <f t="shared" si="84"/>
        <v>#VALUE!</v>
      </c>
      <c r="AB201" s="30" t="e">
        <f t="shared" si="84"/>
        <v>#VALUE!</v>
      </c>
      <c r="AC201" s="30" t="e">
        <f t="shared" si="84"/>
        <v>#VALUE!</v>
      </c>
      <c r="AD201" s="30" t="e">
        <f t="shared" si="84"/>
        <v>#VALUE!</v>
      </c>
      <c r="AE201" s="30" t="e">
        <f t="shared" si="84"/>
        <v>#VALUE!</v>
      </c>
      <c r="AF201" s="30" t="e">
        <f t="shared" si="84"/>
        <v>#VALUE!</v>
      </c>
      <c r="AG201" s="30" t="e">
        <f t="shared" si="84"/>
        <v>#VALUE!</v>
      </c>
      <c r="AH201" s="52"/>
      <c r="AI201" s="53"/>
    </row>
    <row r="202" spans="2:38" x14ac:dyDescent="0.2">
      <c r="B202" s="54" t="s">
        <v>17</v>
      </c>
      <c r="C202" s="55" t="e">
        <f>IF(EDATE(C185,1)&gt;$G$5,"",EDATE(C185,1))</f>
        <v>#VALUE!</v>
      </c>
      <c r="D202" s="30" t="e">
        <f t="shared" ref="D202:AG202" si="85">IF(D201&gt;$G$5,"",IF(C202=EOMONTH(DATE($C199,$D199,1),0),"",IF(C202="","",C202+1)))</f>
        <v>#VALUE!</v>
      </c>
      <c r="E202" s="30" t="e">
        <f t="shared" si="85"/>
        <v>#VALUE!</v>
      </c>
      <c r="F202" s="30" t="e">
        <f t="shared" si="85"/>
        <v>#VALUE!</v>
      </c>
      <c r="G202" s="30" t="e">
        <f t="shared" si="85"/>
        <v>#VALUE!</v>
      </c>
      <c r="H202" s="30" t="e">
        <f t="shared" si="85"/>
        <v>#VALUE!</v>
      </c>
      <c r="I202" s="30" t="e">
        <f t="shared" si="85"/>
        <v>#VALUE!</v>
      </c>
      <c r="J202" s="30" t="e">
        <f t="shared" si="85"/>
        <v>#VALUE!</v>
      </c>
      <c r="K202" s="30" t="e">
        <f t="shared" si="85"/>
        <v>#VALUE!</v>
      </c>
      <c r="L202" s="30" t="e">
        <f t="shared" si="85"/>
        <v>#VALUE!</v>
      </c>
      <c r="M202" s="30" t="e">
        <f t="shared" si="85"/>
        <v>#VALUE!</v>
      </c>
      <c r="N202" s="30" t="e">
        <f t="shared" si="85"/>
        <v>#VALUE!</v>
      </c>
      <c r="O202" s="30" t="e">
        <f t="shared" si="85"/>
        <v>#VALUE!</v>
      </c>
      <c r="P202" s="30" t="e">
        <f t="shared" si="85"/>
        <v>#VALUE!</v>
      </c>
      <c r="Q202" s="30" t="e">
        <f t="shared" si="85"/>
        <v>#VALUE!</v>
      </c>
      <c r="R202" s="30" t="e">
        <f t="shared" si="85"/>
        <v>#VALUE!</v>
      </c>
      <c r="S202" s="30" t="e">
        <f t="shared" si="85"/>
        <v>#VALUE!</v>
      </c>
      <c r="T202" s="30" t="e">
        <f t="shared" si="85"/>
        <v>#VALUE!</v>
      </c>
      <c r="U202" s="30" t="e">
        <f t="shared" si="85"/>
        <v>#VALUE!</v>
      </c>
      <c r="V202" s="30" t="e">
        <f t="shared" si="85"/>
        <v>#VALUE!</v>
      </c>
      <c r="W202" s="30" t="e">
        <f t="shared" si="85"/>
        <v>#VALUE!</v>
      </c>
      <c r="X202" s="30" t="e">
        <f t="shared" si="85"/>
        <v>#VALUE!</v>
      </c>
      <c r="Y202" s="30" t="e">
        <f t="shared" si="85"/>
        <v>#VALUE!</v>
      </c>
      <c r="Z202" s="30" t="e">
        <f t="shared" si="85"/>
        <v>#VALUE!</v>
      </c>
      <c r="AA202" s="30" t="e">
        <f t="shared" si="85"/>
        <v>#VALUE!</v>
      </c>
      <c r="AB202" s="30" t="e">
        <f t="shared" si="85"/>
        <v>#VALUE!</v>
      </c>
      <c r="AC202" s="30" t="e">
        <f t="shared" si="85"/>
        <v>#VALUE!</v>
      </c>
      <c r="AD202" s="30" t="e">
        <f t="shared" si="85"/>
        <v>#VALUE!</v>
      </c>
      <c r="AE202" s="30" t="e">
        <f t="shared" si="85"/>
        <v>#VALUE!</v>
      </c>
      <c r="AF202" s="30" t="e">
        <f t="shared" si="85"/>
        <v>#VALUE!</v>
      </c>
      <c r="AG202" s="30" t="e">
        <f t="shared" si="85"/>
        <v>#VALUE!</v>
      </c>
      <c r="AH202" s="31" t="s">
        <v>18</v>
      </c>
      <c r="AI202" s="32">
        <f>+COUNTIFS(C203:AG203,"土",C204:AG204,"")+COUNTIFS(C203:AG203,"日",C204:AG204,"")</f>
        <v>0</v>
      </c>
    </row>
    <row r="203" spans="2:38" s="34" customFormat="1" x14ac:dyDescent="0.2">
      <c r="B203" s="56" t="s">
        <v>19</v>
      </c>
      <c r="C203" s="33" t="str">
        <f t="shared" ref="C203:AG203" si="86">IFERROR(TEXT(WEEKDAY(+C202),"aaa"),"")</f>
        <v/>
      </c>
      <c r="D203" s="33" t="str">
        <f t="shared" si="86"/>
        <v/>
      </c>
      <c r="E203" s="33" t="str">
        <f t="shared" si="86"/>
        <v/>
      </c>
      <c r="F203" s="33" t="str">
        <f t="shared" si="86"/>
        <v/>
      </c>
      <c r="G203" s="33" t="str">
        <f t="shared" si="86"/>
        <v/>
      </c>
      <c r="H203" s="33" t="str">
        <f t="shared" si="86"/>
        <v/>
      </c>
      <c r="I203" s="33" t="str">
        <f t="shared" si="86"/>
        <v/>
      </c>
      <c r="J203" s="33" t="str">
        <f t="shared" si="86"/>
        <v/>
      </c>
      <c r="K203" s="33" t="str">
        <f t="shared" si="86"/>
        <v/>
      </c>
      <c r="L203" s="33" t="str">
        <f t="shared" si="86"/>
        <v/>
      </c>
      <c r="M203" s="33" t="str">
        <f t="shared" si="86"/>
        <v/>
      </c>
      <c r="N203" s="33" t="str">
        <f t="shared" si="86"/>
        <v/>
      </c>
      <c r="O203" s="33" t="str">
        <f t="shared" si="86"/>
        <v/>
      </c>
      <c r="P203" s="33" t="str">
        <f t="shared" si="86"/>
        <v/>
      </c>
      <c r="Q203" s="33" t="str">
        <f t="shared" si="86"/>
        <v/>
      </c>
      <c r="R203" s="33" t="str">
        <f t="shared" si="86"/>
        <v/>
      </c>
      <c r="S203" s="33" t="str">
        <f t="shared" si="86"/>
        <v/>
      </c>
      <c r="T203" s="33" t="str">
        <f t="shared" si="86"/>
        <v/>
      </c>
      <c r="U203" s="33" t="str">
        <f t="shared" si="86"/>
        <v/>
      </c>
      <c r="V203" s="33" t="str">
        <f t="shared" si="86"/>
        <v/>
      </c>
      <c r="W203" s="33" t="str">
        <f t="shared" si="86"/>
        <v/>
      </c>
      <c r="X203" s="33" t="str">
        <f t="shared" si="86"/>
        <v/>
      </c>
      <c r="Y203" s="33" t="str">
        <f t="shared" si="86"/>
        <v/>
      </c>
      <c r="Z203" s="33" t="str">
        <f t="shared" si="86"/>
        <v/>
      </c>
      <c r="AA203" s="33" t="str">
        <f t="shared" si="86"/>
        <v/>
      </c>
      <c r="AB203" s="33" t="str">
        <f t="shared" si="86"/>
        <v/>
      </c>
      <c r="AC203" s="33" t="str">
        <f t="shared" si="86"/>
        <v/>
      </c>
      <c r="AD203" s="33" t="str">
        <f t="shared" si="86"/>
        <v/>
      </c>
      <c r="AE203" s="33" t="str">
        <f t="shared" si="86"/>
        <v/>
      </c>
      <c r="AF203" s="33" t="str">
        <f t="shared" si="86"/>
        <v/>
      </c>
      <c r="AG203" s="33" t="str">
        <f t="shared" si="86"/>
        <v/>
      </c>
      <c r="AH203" s="31" t="s">
        <v>20</v>
      </c>
      <c r="AI203" s="32">
        <f>+COUNTIF(C204:AG204,"夏休")+COUNTIF(C204:AG204,"冬休")+COUNTIF(C204:AG204,"中止")</f>
        <v>0</v>
      </c>
      <c r="AL203" s="57"/>
    </row>
    <row r="204" spans="2:38" s="34" customFormat="1" ht="13.5" customHeight="1" x14ac:dyDescent="0.2">
      <c r="B204" s="84" t="s">
        <v>20</v>
      </c>
      <c r="C204" s="85"/>
      <c r="D204" s="86"/>
      <c r="E204" s="86"/>
      <c r="F204" s="86"/>
      <c r="G204" s="86"/>
      <c r="H204" s="86"/>
      <c r="I204" s="86"/>
      <c r="J204" s="86"/>
      <c r="K204" s="86"/>
      <c r="L204" s="86"/>
      <c r="M204" s="86"/>
      <c r="N204" s="86"/>
      <c r="O204" s="86"/>
      <c r="P204" s="86"/>
      <c r="Q204" s="86"/>
      <c r="R204" s="86"/>
      <c r="S204" s="86"/>
      <c r="T204" s="86"/>
      <c r="U204" s="86"/>
      <c r="V204" s="86"/>
      <c r="W204" s="86"/>
      <c r="X204" s="86"/>
      <c r="Y204" s="86"/>
      <c r="Z204" s="86"/>
      <c r="AA204" s="86"/>
      <c r="AB204" s="86"/>
      <c r="AC204" s="86"/>
      <c r="AD204" s="86"/>
      <c r="AE204" s="86"/>
      <c r="AF204" s="86"/>
      <c r="AG204" s="87"/>
      <c r="AH204" s="35" t="s">
        <v>1</v>
      </c>
      <c r="AI204" s="36">
        <f>COUNT(C202:AG202)-AI203</f>
        <v>0</v>
      </c>
      <c r="AL204" s="57"/>
    </row>
    <row r="205" spans="2:38" s="34" customFormat="1" ht="13.5" customHeight="1" x14ac:dyDescent="0.2">
      <c r="B205" s="84"/>
      <c r="C205" s="85"/>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7"/>
      <c r="AH205" s="35" t="s">
        <v>21</v>
      </c>
      <c r="AI205" s="36">
        <f>+COUNTIF(C206:AG207,"休")</f>
        <v>0</v>
      </c>
      <c r="AJ205" s="37" t="e">
        <f>IF(AI206&gt;0.285,"",IF(AI205&lt;AI202,"←計画日数が足りません",""))</f>
        <v>#DIV/0!</v>
      </c>
      <c r="AL205" s="57"/>
    </row>
    <row r="206" spans="2:38" s="34" customFormat="1" ht="13.5" customHeight="1" x14ac:dyDescent="0.2">
      <c r="B206" s="88" t="s">
        <v>7</v>
      </c>
      <c r="C206" s="89"/>
      <c r="D206" s="90"/>
      <c r="E206" s="90"/>
      <c r="F206" s="90"/>
      <c r="G206" s="90"/>
      <c r="H206" s="90"/>
      <c r="I206" s="90"/>
      <c r="J206" s="90"/>
      <c r="K206" s="90"/>
      <c r="L206" s="90"/>
      <c r="M206" s="90"/>
      <c r="N206" s="90"/>
      <c r="O206" s="90"/>
      <c r="P206" s="90"/>
      <c r="Q206" s="90"/>
      <c r="R206" s="90"/>
      <c r="S206" s="90"/>
      <c r="T206" s="90"/>
      <c r="U206" s="90"/>
      <c r="V206" s="90"/>
      <c r="W206" s="90"/>
      <c r="X206" s="90"/>
      <c r="Y206" s="90"/>
      <c r="Z206" s="90"/>
      <c r="AA206" s="90"/>
      <c r="AB206" s="90"/>
      <c r="AC206" s="90"/>
      <c r="AD206" s="90"/>
      <c r="AE206" s="90"/>
      <c r="AF206" s="90"/>
      <c r="AG206" s="91"/>
      <c r="AH206" s="35" t="s">
        <v>22</v>
      </c>
      <c r="AI206" s="38" t="e">
        <f>+AI205/AI204</f>
        <v>#DIV/0!</v>
      </c>
      <c r="AL206" s="57"/>
    </row>
    <row r="207" spans="2:38" s="34" customFormat="1" x14ac:dyDescent="0.2">
      <c r="B207" s="88"/>
      <c r="C207" s="89"/>
      <c r="D207" s="90"/>
      <c r="E207" s="90"/>
      <c r="F207" s="90"/>
      <c r="G207" s="90"/>
      <c r="H207" s="90"/>
      <c r="I207" s="90"/>
      <c r="J207" s="90"/>
      <c r="K207" s="90"/>
      <c r="L207" s="90"/>
      <c r="M207" s="90"/>
      <c r="N207" s="90"/>
      <c r="O207" s="90"/>
      <c r="P207" s="90"/>
      <c r="Q207" s="90"/>
      <c r="R207" s="90"/>
      <c r="S207" s="90"/>
      <c r="T207" s="90"/>
      <c r="U207" s="90"/>
      <c r="V207" s="90"/>
      <c r="W207" s="90"/>
      <c r="X207" s="90"/>
      <c r="Y207" s="90"/>
      <c r="Z207" s="90"/>
      <c r="AA207" s="90"/>
      <c r="AB207" s="90"/>
      <c r="AC207" s="90"/>
      <c r="AD207" s="90"/>
      <c r="AE207" s="90"/>
      <c r="AF207" s="90"/>
      <c r="AG207" s="91"/>
      <c r="AH207" s="35" t="s">
        <v>2</v>
      </c>
      <c r="AI207" s="36">
        <f>+COUNTA(C208:AG209)</f>
        <v>0</v>
      </c>
      <c r="AL207" s="57"/>
    </row>
    <row r="208" spans="2:38" s="34" customFormat="1" x14ac:dyDescent="0.2">
      <c r="B208" s="92" t="s">
        <v>11</v>
      </c>
      <c r="C208" s="93"/>
      <c r="D208" s="94"/>
      <c r="E208" s="94"/>
      <c r="F208" s="94"/>
      <c r="G208" s="94"/>
      <c r="H208" s="94"/>
      <c r="I208" s="94"/>
      <c r="J208" s="94"/>
      <c r="K208" s="94"/>
      <c r="L208" s="94"/>
      <c r="M208" s="94"/>
      <c r="N208" s="94"/>
      <c r="O208" s="94"/>
      <c r="P208" s="94"/>
      <c r="Q208" s="94"/>
      <c r="R208" s="94"/>
      <c r="S208" s="94"/>
      <c r="T208" s="94"/>
      <c r="U208" s="94"/>
      <c r="V208" s="94"/>
      <c r="W208" s="94"/>
      <c r="X208" s="94"/>
      <c r="Y208" s="94"/>
      <c r="Z208" s="94"/>
      <c r="AA208" s="94"/>
      <c r="AB208" s="94"/>
      <c r="AC208" s="94"/>
      <c r="AD208" s="94"/>
      <c r="AE208" s="94"/>
      <c r="AF208" s="94"/>
      <c r="AG208" s="95"/>
      <c r="AH208" s="39" t="s">
        <v>23</v>
      </c>
      <c r="AI208" s="40" t="e">
        <f>+AI207/AI204</f>
        <v>#DIV/0!</v>
      </c>
      <c r="AL208" s="22">
        <f>+COUNTIF(C206:AG207,"休")</f>
        <v>0</v>
      </c>
    </row>
    <row r="209" spans="2:38" s="34" customFormat="1" x14ac:dyDescent="0.2">
      <c r="B209" s="92"/>
      <c r="C209" s="93"/>
      <c r="D209" s="94"/>
      <c r="E209" s="94"/>
      <c r="F209" s="94"/>
      <c r="G209" s="94"/>
      <c r="H209" s="94"/>
      <c r="I209" s="94"/>
      <c r="J209" s="94"/>
      <c r="K209" s="94"/>
      <c r="L209" s="94"/>
      <c r="M209" s="94"/>
      <c r="N209" s="94"/>
      <c r="O209" s="94"/>
      <c r="P209" s="94"/>
      <c r="Q209" s="94"/>
      <c r="R209" s="94"/>
      <c r="S209" s="94"/>
      <c r="T209" s="94"/>
      <c r="U209" s="94"/>
      <c r="V209" s="94"/>
      <c r="W209" s="94"/>
      <c r="X209" s="94"/>
      <c r="Y209" s="94"/>
      <c r="Z209" s="94"/>
      <c r="AA209" s="94"/>
      <c r="AB209" s="94"/>
      <c r="AC209" s="94"/>
      <c r="AD209" s="94"/>
      <c r="AE209" s="94"/>
      <c r="AF209" s="94"/>
      <c r="AG209" s="95"/>
      <c r="AH209" s="41" t="s">
        <v>24</v>
      </c>
      <c r="AI209" s="42" t="str">
        <f>IF(7&gt;AI204,"対象外",IF(AI207&gt;=AI202,"OK","NG"))</f>
        <v>対象外</v>
      </c>
      <c r="AJ209" s="37" t="str">
        <f>IF(AI209="対象外","←７日間に満たない期間は達成判定の対象外",IF(AI209="NG","←月単位未達成","←月単位達成"))</f>
        <v>←７日間に満たない期間は達成判定の対象外</v>
      </c>
      <c r="AL209" s="43" t="str">
        <f>IF(7&gt;AI204,"対象外",IF(AL208&gt;=AI202,"OK","NG"))</f>
        <v>対象外</v>
      </c>
    </row>
    <row r="210" spans="2:38" hidden="1" x14ac:dyDescent="0.2">
      <c r="B210" s="44" t="s">
        <v>25</v>
      </c>
      <c r="C210" s="45" t="e">
        <f t="shared" ref="C210:AG210" si="87">IF(AND(DAY(C202)&gt;=22,DAY(C202)&lt;=28,C203="土"),1,0)</f>
        <v>#VALUE!</v>
      </c>
      <c r="D210" s="45" t="e">
        <f t="shared" si="87"/>
        <v>#VALUE!</v>
      </c>
      <c r="E210" s="45" t="e">
        <f t="shared" si="87"/>
        <v>#VALUE!</v>
      </c>
      <c r="F210" s="45" t="e">
        <f t="shared" si="87"/>
        <v>#VALUE!</v>
      </c>
      <c r="G210" s="45" t="e">
        <f t="shared" si="87"/>
        <v>#VALUE!</v>
      </c>
      <c r="H210" s="45" t="e">
        <f t="shared" si="87"/>
        <v>#VALUE!</v>
      </c>
      <c r="I210" s="45" t="e">
        <f t="shared" si="87"/>
        <v>#VALUE!</v>
      </c>
      <c r="J210" s="45" t="e">
        <f t="shared" si="87"/>
        <v>#VALUE!</v>
      </c>
      <c r="K210" s="45" t="e">
        <f t="shared" si="87"/>
        <v>#VALUE!</v>
      </c>
      <c r="L210" s="45" t="e">
        <f t="shared" si="87"/>
        <v>#VALUE!</v>
      </c>
      <c r="M210" s="45" t="e">
        <f t="shared" si="87"/>
        <v>#VALUE!</v>
      </c>
      <c r="N210" s="45" t="e">
        <f t="shared" si="87"/>
        <v>#VALUE!</v>
      </c>
      <c r="O210" s="45" t="e">
        <f t="shared" si="87"/>
        <v>#VALUE!</v>
      </c>
      <c r="P210" s="45" t="e">
        <f t="shared" si="87"/>
        <v>#VALUE!</v>
      </c>
      <c r="Q210" s="45" t="e">
        <f t="shared" si="87"/>
        <v>#VALUE!</v>
      </c>
      <c r="R210" s="45" t="e">
        <f t="shared" si="87"/>
        <v>#VALUE!</v>
      </c>
      <c r="S210" s="45" t="e">
        <f t="shared" si="87"/>
        <v>#VALUE!</v>
      </c>
      <c r="T210" s="45" t="e">
        <f t="shared" si="87"/>
        <v>#VALUE!</v>
      </c>
      <c r="U210" s="45" t="e">
        <f t="shared" si="87"/>
        <v>#VALUE!</v>
      </c>
      <c r="V210" s="45" t="e">
        <f t="shared" si="87"/>
        <v>#VALUE!</v>
      </c>
      <c r="W210" s="45" t="e">
        <f t="shared" si="87"/>
        <v>#VALUE!</v>
      </c>
      <c r="X210" s="45" t="e">
        <f t="shared" si="87"/>
        <v>#VALUE!</v>
      </c>
      <c r="Y210" s="45" t="e">
        <f t="shared" si="87"/>
        <v>#VALUE!</v>
      </c>
      <c r="Z210" s="45" t="e">
        <f t="shared" si="87"/>
        <v>#VALUE!</v>
      </c>
      <c r="AA210" s="45" t="e">
        <f t="shared" si="87"/>
        <v>#VALUE!</v>
      </c>
      <c r="AB210" s="45" t="e">
        <f t="shared" si="87"/>
        <v>#VALUE!</v>
      </c>
      <c r="AC210" s="45" t="e">
        <f t="shared" si="87"/>
        <v>#VALUE!</v>
      </c>
      <c r="AD210" s="45" t="e">
        <f t="shared" si="87"/>
        <v>#VALUE!</v>
      </c>
      <c r="AE210" s="45" t="e">
        <f t="shared" si="87"/>
        <v>#VALUE!</v>
      </c>
      <c r="AF210" s="45" t="e">
        <f t="shared" si="87"/>
        <v>#VALUE!</v>
      </c>
      <c r="AG210" s="45" t="e">
        <f t="shared" si="87"/>
        <v>#VALUE!</v>
      </c>
      <c r="AH210" s="46" t="s">
        <v>26</v>
      </c>
      <c r="AI210" s="47">
        <f>_xlfn.AGGREGATE(9,6,C210:AG210)</f>
        <v>0</v>
      </c>
      <c r="AJ210" s="37"/>
    </row>
    <row r="211" spans="2:38" hidden="1" x14ac:dyDescent="0.2">
      <c r="B211" s="44" t="s">
        <v>27</v>
      </c>
      <c r="C211" s="48" t="e">
        <f t="shared" ref="C211:AG211" si="88">IF(AND(DAY(C202)&gt;=22,DAY(C202)&lt;=28,C203="土",OR(C208="休",C208="雨")),1,0)</f>
        <v>#VALUE!</v>
      </c>
      <c r="D211" s="48" t="e">
        <f t="shared" si="88"/>
        <v>#VALUE!</v>
      </c>
      <c r="E211" s="48" t="e">
        <f t="shared" si="88"/>
        <v>#VALUE!</v>
      </c>
      <c r="F211" s="48" t="e">
        <f t="shared" si="88"/>
        <v>#VALUE!</v>
      </c>
      <c r="G211" s="48" t="e">
        <f t="shared" si="88"/>
        <v>#VALUE!</v>
      </c>
      <c r="H211" s="48" t="e">
        <f t="shared" si="88"/>
        <v>#VALUE!</v>
      </c>
      <c r="I211" s="48" t="e">
        <f t="shared" si="88"/>
        <v>#VALUE!</v>
      </c>
      <c r="J211" s="48" t="e">
        <f t="shared" si="88"/>
        <v>#VALUE!</v>
      </c>
      <c r="K211" s="48" t="e">
        <f t="shared" si="88"/>
        <v>#VALUE!</v>
      </c>
      <c r="L211" s="48" t="e">
        <f t="shared" si="88"/>
        <v>#VALUE!</v>
      </c>
      <c r="M211" s="48" t="e">
        <f t="shared" si="88"/>
        <v>#VALUE!</v>
      </c>
      <c r="N211" s="48" t="e">
        <f t="shared" si="88"/>
        <v>#VALUE!</v>
      </c>
      <c r="O211" s="48" t="e">
        <f t="shared" si="88"/>
        <v>#VALUE!</v>
      </c>
      <c r="P211" s="48" t="e">
        <f t="shared" si="88"/>
        <v>#VALUE!</v>
      </c>
      <c r="Q211" s="48" t="e">
        <f t="shared" si="88"/>
        <v>#VALUE!</v>
      </c>
      <c r="R211" s="48" t="e">
        <f t="shared" si="88"/>
        <v>#VALUE!</v>
      </c>
      <c r="S211" s="48" t="e">
        <f t="shared" si="88"/>
        <v>#VALUE!</v>
      </c>
      <c r="T211" s="48" t="e">
        <f t="shared" si="88"/>
        <v>#VALUE!</v>
      </c>
      <c r="U211" s="48" t="e">
        <f t="shared" si="88"/>
        <v>#VALUE!</v>
      </c>
      <c r="V211" s="48" t="e">
        <f t="shared" si="88"/>
        <v>#VALUE!</v>
      </c>
      <c r="W211" s="48" t="e">
        <f t="shared" si="88"/>
        <v>#VALUE!</v>
      </c>
      <c r="X211" s="48" t="e">
        <f t="shared" si="88"/>
        <v>#VALUE!</v>
      </c>
      <c r="Y211" s="48" t="e">
        <f t="shared" si="88"/>
        <v>#VALUE!</v>
      </c>
      <c r="Z211" s="48" t="e">
        <f t="shared" si="88"/>
        <v>#VALUE!</v>
      </c>
      <c r="AA211" s="48" t="e">
        <f t="shared" si="88"/>
        <v>#VALUE!</v>
      </c>
      <c r="AB211" s="48" t="e">
        <f t="shared" si="88"/>
        <v>#VALUE!</v>
      </c>
      <c r="AC211" s="48" t="e">
        <f t="shared" si="88"/>
        <v>#VALUE!</v>
      </c>
      <c r="AD211" s="48" t="e">
        <f t="shared" si="88"/>
        <v>#VALUE!</v>
      </c>
      <c r="AE211" s="48" t="e">
        <f t="shared" si="88"/>
        <v>#VALUE!</v>
      </c>
      <c r="AF211" s="48" t="e">
        <f t="shared" si="88"/>
        <v>#VALUE!</v>
      </c>
      <c r="AG211" s="48" t="e">
        <f t="shared" si="88"/>
        <v>#VALUE!</v>
      </c>
      <c r="AH211" s="49" t="s">
        <v>28</v>
      </c>
      <c r="AI211" s="47">
        <f>_xlfn.AGGREGATE(9,6,C211:AG211)</f>
        <v>0</v>
      </c>
      <c r="AJ211" s="37"/>
    </row>
    <row r="212" spans="2:38" hidden="1" x14ac:dyDescent="0.2">
      <c r="B212" s="44" t="s">
        <v>29</v>
      </c>
      <c r="C212" s="45" t="e">
        <f t="shared" ref="C212:AG212" si="89">IF(AND(DAY(C202)&gt;=8,DAY(C202)&lt;=14,C203="土"),1,0)</f>
        <v>#VALUE!</v>
      </c>
      <c r="D212" s="45" t="e">
        <f t="shared" si="89"/>
        <v>#VALUE!</v>
      </c>
      <c r="E212" s="45" t="e">
        <f t="shared" si="89"/>
        <v>#VALUE!</v>
      </c>
      <c r="F212" s="45" t="e">
        <f t="shared" si="89"/>
        <v>#VALUE!</v>
      </c>
      <c r="G212" s="45" t="e">
        <f t="shared" si="89"/>
        <v>#VALUE!</v>
      </c>
      <c r="H212" s="45" t="e">
        <f t="shared" si="89"/>
        <v>#VALUE!</v>
      </c>
      <c r="I212" s="45" t="e">
        <f t="shared" si="89"/>
        <v>#VALUE!</v>
      </c>
      <c r="J212" s="45" t="e">
        <f t="shared" si="89"/>
        <v>#VALUE!</v>
      </c>
      <c r="K212" s="45" t="e">
        <f t="shared" si="89"/>
        <v>#VALUE!</v>
      </c>
      <c r="L212" s="45" t="e">
        <f t="shared" si="89"/>
        <v>#VALUE!</v>
      </c>
      <c r="M212" s="45" t="e">
        <f t="shared" si="89"/>
        <v>#VALUE!</v>
      </c>
      <c r="N212" s="45" t="e">
        <f t="shared" si="89"/>
        <v>#VALUE!</v>
      </c>
      <c r="O212" s="45" t="e">
        <f t="shared" si="89"/>
        <v>#VALUE!</v>
      </c>
      <c r="P212" s="45" t="e">
        <f t="shared" si="89"/>
        <v>#VALUE!</v>
      </c>
      <c r="Q212" s="45" t="e">
        <f t="shared" si="89"/>
        <v>#VALUE!</v>
      </c>
      <c r="R212" s="45" t="e">
        <f t="shared" si="89"/>
        <v>#VALUE!</v>
      </c>
      <c r="S212" s="45" t="e">
        <f t="shared" si="89"/>
        <v>#VALUE!</v>
      </c>
      <c r="T212" s="45" t="e">
        <f t="shared" si="89"/>
        <v>#VALUE!</v>
      </c>
      <c r="U212" s="45" t="e">
        <f t="shared" si="89"/>
        <v>#VALUE!</v>
      </c>
      <c r="V212" s="45" t="e">
        <f t="shared" si="89"/>
        <v>#VALUE!</v>
      </c>
      <c r="W212" s="45" t="e">
        <f t="shared" si="89"/>
        <v>#VALUE!</v>
      </c>
      <c r="X212" s="45" t="e">
        <f t="shared" si="89"/>
        <v>#VALUE!</v>
      </c>
      <c r="Y212" s="45" t="e">
        <f t="shared" si="89"/>
        <v>#VALUE!</v>
      </c>
      <c r="Z212" s="45" t="e">
        <f t="shared" si="89"/>
        <v>#VALUE!</v>
      </c>
      <c r="AA212" s="45" t="e">
        <f t="shared" si="89"/>
        <v>#VALUE!</v>
      </c>
      <c r="AB212" s="45" t="e">
        <f t="shared" si="89"/>
        <v>#VALUE!</v>
      </c>
      <c r="AC212" s="45" t="e">
        <f t="shared" si="89"/>
        <v>#VALUE!</v>
      </c>
      <c r="AD212" s="45" t="e">
        <f t="shared" si="89"/>
        <v>#VALUE!</v>
      </c>
      <c r="AE212" s="45" t="e">
        <f t="shared" si="89"/>
        <v>#VALUE!</v>
      </c>
      <c r="AF212" s="45" t="e">
        <f t="shared" si="89"/>
        <v>#VALUE!</v>
      </c>
      <c r="AG212" s="45" t="e">
        <f t="shared" si="89"/>
        <v>#VALUE!</v>
      </c>
      <c r="AH212" s="46" t="s">
        <v>26</v>
      </c>
      <c r="AI212" s="47">
        <f>_xlfn.AGGREGATE(9,6,C212:AG212)</f>
        <v>0</v>
      </c>
      <c r="AJ212" s="37"/>
    </row>
    <row r="213" spans="2:38" hidden="1" x14ac:dyDescent="0.2">
      <c r="B213" s="44" t="s">
        <v>30</v>
      </c>
      <c r="C213" s="48" t="e">
        <f t="shared" ref="C213:AG213" si="90">IF(AND(DAY(C202)&gt;=8,DAY(C202)&lt;=14,C203="土",OR(C208="休",C208="雨")),1,0)</f>
        <v>#VALUE!</v>
      </c>
      <c r="D213" s="48" t="e">
        <f t="shared" si="90"/>
        <v>#VALUE!</v>
      </c>
      <c r="E213" s="48" t="e">
        <f t="shared" si="90"/>
        <v>#VALUE!</v>
      </c>
      <c r="F213" s="48" t="e">
        <f t="shared" si="90"/>
        <v>#VALUE!</v>
      </c>
      <c r="G213" s="48" t="e">
        <f t="shared" si="90"/>
        <v>#VALUE!</v>
      </c>
      <c r="H213" s="48" t="e">
        <f t="shared" si="90"/>
        <v>#VALUE!</v>
      </c>
      <c r="I213" s="48" t="e">
        <f t="shared" si="90"/>
        <v>#VALUE!</v>
      </c>
      <c r="J213" s="48" t="e">
        <f t="shared" si="90"/>
        <v>#VALUE!</v>
      </c>
      <c r="K213" s="48" t="e">
        <f t="shared" si="90"/>
        <v>#VALUE!</v>
      </c>
      <c r="L213" s="48" t="e">
        <f t="shared" si="90"/>
        <v>#VALUE!</v>
      </c>
      <c r="M213" s="48" t="e">
        <f t="shared" si="90"/>
        <v>#VALUE!</v>
      </c>
      <c r="N213" s="48" t="e">
        <f t="shared" si="90"/>
        <v>#VALUE!</v>
      </c>
      <c r="O213" s="48" t="e">
        <f t="shared" si="90"/>
        <v>#VALUE!</v>
      </c>
      <c r="P213" s="48" t="e">
        <f t="shared" si="90"/>
        <v>#VALUE!</v>
      </c>
      <c r="Q213" s="48" t="e">
        <f t="shared" si="90"/>
        <v>#VALUE!</v>
      </c>
      <c r="R213" s="48" t="e">
        <f t="shared" si="90"/>
        <v>#VALUE!</v>
      </c>
      <c r="S213" s="48" t="e">
        <f t="shared" si="90"/>
        <v>#VALUE!</v>
      </c>
      <c r="T213" s="48" t="e">
        <f t="shared" si="90"/>
        <v>#VALUE!</v>
      </c>
      <c r="U213" s="48" t="e">
        <f t="shared" si="90"/>
        <v>#VALUE!</v>
      </c>
      <c r="V213" s="48" t="e">
        <f t="shared" si="90"/>
        <v>#VALUE!</v>
      </c>
      <c r="W213" s="48" t="e">
        <f t="shared" si="90"/>
        <v>#VALUE!</v>
      </c>
      <c r="X213" s="48" t="e">
        <f t="shared" si="90"/>
        <v>#VALUE!</v>
      </c>
      <c r="Y213" s="48" t="e">
        <f t="shared" si="90"/>
        <v>#VALUE!</v>
      </c>
      <c r="Z213" s="48" t="e">
        <f t="shared" si="90"/>
        <v>#VALUE!</v>
      </c>
      <c r="AA213" s="48" t="e">
        <f t="shared" si="90"/>
        <v>#VALUE!</v>
      </c>
      <c r="AB213" s="48" t="e">
        <f t="shared" si="90"/>
        <v>#VALUE!</v>
      </c>
      <c r="AC213" s="48" t="e">
        <f t="shared" si="90"/>
        <v>#VALUE!</v>
      </c>
      <c r="AD213" s="48" t="e">
        <f t="shared" si="90"/>
        <v>#VALUE!</v>
      </c>
      <c r="AE213" s="48" t="e">
        <f t="shared" si="90"/>
        <v>#VALUE!</v>
      </c>
      <c r="AF213" s="48" t="e">
        <f t="shared" si="90"/>
        <v>#VALUE!</v>
      </c>
      <c r="AG213" s="48" t="e">
        <f t="shared" si="90"/>
        <v>#VALUE!</v>
      </c>
      <c r="AH213" s="49" t="s">
        <v>28</v>
      </c>
      <c r="AI213" s="47">
        <f>_xlfn.AGGREGATE(9,6,C213:AG213)</f>
        <v>0</v>
      </c>
      <c r="AJ213" s="37"/>
    </row>
    <row r="214" spans="2:38" s="34" customFormat="1" x14ac:dyDescent="0.2">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c r="AA214" s="58"/>
      <c r="AB214" s="58"/>
      <c r="AC214" s="58"/>
      <c r="AD214" s="58"/>
      <c r="AE214" s="58"/>
      <c r="AF214" s="58"/>
      <c r="AG214" s="58"/>
      <c r="AI214" s="58"/>
      <c r="AL214" s="57"/>
    </row>
    <row r="215" spans="2:38" hidden="1" x14ac:dyDescent="0.2">
      <c r="C215" s="2" t="e">
        <f>YEAR(C218)</f>
        <v>#VALUE!</v>
      </c>
      <c r="D215" s="2" t="e">
        <f>MONTH(C218)</f>
        <v>#VALUE!</v>
      </c>
    </row>
    <row r="216" spans="2:38" x14ac:dyDescent="0.2">
      <c r="B216" s="7" t="s">
        <v>16</v>
      </c>
      <c r="C216" s="96" t="e">
        <f>C218</f>
        <v>#VALUE!</v>
      </c>
      <c r="D216" s="96"/>
      <c r="E216" s="96"/>
      <c r="F216" s="96"/>
      <c r="G216" s="96"/>
      <c r="H216" s="96"/>
      <c r="I216" s="96"/>
      <c r="J216" s="96"/>
      <c r="K216" s="96"/>
      <c r="L216" s="96"/>
      <c r="M216" s="96"/>
      <c r="N216" s="96"/>
      <c r="O216" s="96"/>
      <c r="P216" s="96"/>
      <c r="Q216" s="96"/>
      <c r="R216" s="96"/>
      <c r="S216" s="96"/>
      <c r="T216" s="96"/>
      <c r="U216" s="96"/>
      <c r="V216" s="96"/>
      <c r="W216" s="96"/>
      <c r="X216" s="96"/>
      <c r="Y216" s="96"/>
      <c r="Z216" s="96"/>
      <c r="AA216" s="96"/>
      <c r="AB216" s="96"/>
      <c r="AC216" s="96"/>
      <c r="AD216" s="96"/>
      <c r="AE216" s="96"/>
      <c r="AF216" s="96"/>
      <c r="AG216" s="96"/>
      <c r="AH216" s="96"/>
      <c r="AI216" s="96"/>
    </row>
    <row r="217" spans="2:38" hidden="1" x14ac:dyDescent="0.2">
      <c r="B217" s="51"/>
      <c r="C217" s="30" t="e">
        <f>DATE($C215,$D215,1)</f>
        <v>#VALUE!</v>
      </c>
      <c r="D217" s="30" t="e">
        <f t="shared" ref="D217:AG217" si="91">C217+1</f>
        <v>#VALUE!</v>
      </c>
      <c r="E217" s="30" t="e">
        <f t="shared" si="91"/>
        <v>#VALUE!</v>
      </c>
      <c r="F217" s="30" t="e">
        <f t="shared" si="91"/>
        <v>#VALUE!</v>
      </c>
      <c r="G217" s="30" t="e">
        <f t="shared" si="91"/>
        <v>#VALUE!</v>
      </c>
      <c r="H217" s="30" t="e">
        <f t="shared" si="91"/>
        <v>#VALUE!</v>
      </c>
      <c r="I217" s="30" t="e">
        <f t="shared" si="91"/>
        <v>#VALUE!</v>
      </c>
      <c r="J217" s="30" t="e">
        <f t="shared" si="91"/>
        <v>#VALUE!</v>
      </c>
      <c r="K217" s="30" t="e">
        <f t="shared" si="91"/>
        <v>#VALUE!</v>
      </c>
      <c r="L217" s="30" t="e">
        <f t="shared" si="91"/>
        <v>#VALUE!</v>
      </c>
      <c r="M217" s="30" t="e">
        <f t="shared" si="91"/>
        <v>#VALUE!</v>
      </c>
      <c r="N217" s="30" t="e">
        <f t="shared" si="91"/>
        <v>#VALUE!</v>
      </c>
      <c r="O217" s="30" t="e">
        <f t="shared" si="91"/>
        <v>#VALUE!</v>
      </c>
      <c r="P217" s="30" t="e">
        <f t="shared" si="91"/>
        <v>#VALUE!</v>
      </c>
      <c r="Q217" s="30" t="e">
        <f t="shared" si="91"/>
        <v>#VALUE!</v>
      </c>
      <c r="R217" s="30" t="e">
        <f t="shared" si="91"/>
        <v>#VALUE!</v>
      </c>
      <c r="S217" s="30" t="e">
        <f t="shared" si="91"/>
        <v>#VALUE!</v>
      </c>
      <c r="T217" s="30" t="e">
        <f t="shared" si="91"/>
        <v>#VALUE!</v>
      </c>
      <c r="U217" s="30" t="e">
        <f t="shared" si="91"/>
        <v>#VALUE!</v>
      </c>
      <c r="V217" s="30" t="e">
        <f t="shared" si="91"/>
        <v>#VALUE!</v>
      </c>
      <c r="W217" s="30" t="e">
        <f t="shared" si="91"/>
        <v>#VALUE!</v>
      </c>
      <c r="X217" s="30" t="e">
        <f t="shared" si="91"/>
        <v>#VALUE!</v>
      </c>
      <c r="Y217" s="30" t="e">
        <f t="shared" si="91"/>
        <v>#VALUE!</v>
      </c>
      <c r="Z217" s="30" t="e">
        <f t="shared" si="91"/>
        <v>#VALUE!</v>
      </c>
      <c r="AA217" s="30" t="e">
        <f t="shared" si="91"/>
        <v>#VALUE!</v>
      </c>
      <c r="AB217" s="30" t="e">
        <f t="shared" si="91"/>
        <v>#VALUE!</v>
      </c>
      <c r="AC217" s="30" t="e">
        <f t="shared" si="91"/>
        <v>#VALUE!</v>
      </c>
      <c r="AD217" s="30" t="e">
        <f t="shared" si="91"/>
        <v>#VALUE!</v>
      </c>
      <c r="AE217" s="30" t="e">
        <f t="shared" si="91"/>
        <v>#VALUE!</v>
      </c>
      <c r="AF217" s="30" t="e">
        <f t="shared" si="91"/>
        <v>#VALUE!</v>
      </c>
      <c r="AG217" s="30" t="e">
        <f t="shared" si="91"/>
        <v>#VALUE!</v>
      </c>
      <c r="AH217" s="52"/>
      <c r="AI217" s="53"/>
    </row>
    <row r="218" spans="2:38" x14ac:dyDescent="0.2">
      <c r="B218" s="54" t="s">
        <v>17</v>
      </c>
      <c r="C218" s="55" t="e">
        <f>IF(EDATE(C201,1)&gt;$G$5,"",EDATE(C201,1))</f>
        <v>#VALUE!</v>
      </c>
      <c r="D218" s="30" t="e">
        <f t="shared" ref="D218:AG218" si="92">IF(D217&gt;$G$5,"",IF(C218=EOMONTH(DATE($C215,$D215,1),0),"",IF(C218="","",C218+1)))</f>
        <v>#VALUE!</v>
      </c>
      <c r="E218" s="30" t="e">
        <f t="shared" si="92"/>
        <v>#VALUE!</v>
      </c>
      <c r="F218" s="30" t="e">
        <f t="shared" si="92"/>
        <v>#VALUE!</v>
      </c>
      <c r="G218" s="30" t="e">
        <f t="shared" si="92"/>
        <v>#VALUE!</v>
      </c>
      <c r="H218" s="30" t="e">
        <f t="shared" si="92"/>
        <v>#VALUE!</v>
      </c>
      <c r="I218" s="30" t="e">
        <f t="shared" si="92"/>
        <v>#VALUE!</v>
      </c>
      <c r="J218" s="30" t="e">
        <f t="shared" si="92"/>
        <v>#VALUE!</v>
      </c>
      <c r="K218" s="30" t="e">
        <f t="shared" si="92"/>
        <v>#VALUE!</v>
      </c>
      <c r="L218" s="30" t="e">
        <f t="shared" si="92"/>
        <v>#VALUE!</v>
      </c>
      <c r="M218" s="30" t="e">
        <f t="shared" si="92"/>
        <v>#VALUE!</v>
      </c>
      <c r="N218" s="30" t="e">
        <f t="shared" si="92"/>
        <v>#VALUE!</v>
      </c>
      <c r="O218" s="30" t="e">
        <f t="shared" si="92"/>
        <v>#VALUE!</v>
      </c>
      <c r="P218" s="30" t="e">
        <f t="shared" si="92"/>
        <v>#VALUE!</v>
      </c>
      <c r="Q218" s="30" t="e">
        <f t="shared" si="92"/>
        <v>#VALUE!</v>
      </c>
      <c r="R218" s="30" t="e">
        <f t="shared" si="92"/>
        <v>#VALUE!</v>
      </c>
      <c r="S218" s="30" t="e">
        <f t="shared" si="92"/>
        <v>#VALUE!</v>
      </c>
      <c r="T218" s="30" t="e">
        <f t="shared" si="92"/>
        <v>#VALUE!</v>
      </c>
      <c r="U218" s="30" t="e">
        <f t="shared" si="92"/>
        <v>#VALUE!</v>
      </c>
      <c r="V218" s="30" t="e">
        <f t="shared" si="92"/>
        <v>#VALUE!</v>
      </c>
      <c r="W218" s="30" t="e">
        <f t="shared" si="92"/>
        <v>#VALUE!</v>
      </c>
      <c r="X218" s="30" t="e">
        <f t="shared" si="92"/>
        <v>#VALUE!</v>
      </c>
      <c r="Y218" s="30" t="e">
        <f t="shared" si="92"/>
        <v>#VALUE!</v>
      </c>
      <c r="Z218" s="30" t="e">
        <f t="shared" si="92"/>
        <v>#VALUE!</v>
      </c>
      <c r="AA218" s="30" t="e">
        <f t="shared" si="92"/>
        <v>#VALUE!</v>
      </c>
      <c r="AB218" s="30" t="e">
        <f t="shared" si="92"/>
        <v>#VALUE!</v>
      </c>
      <c r="AC218" s="30" t="e">
        <f t="shared" si="92"/>
        <v>#VALUE!</v>
      </c>
      <c r="AD218" s="30" t="e">
        <f t="shared" si="92"/>
        <v>#VALUE!</v>
      </c>
      <c r="AE218" s="30" t="e">
        <f t="shared" si="92"/>
        <v>#VALUE!</v>
      </c>
      <c r="AF218" s="30" t="e">
        <f t="shared" si="92"/>
        <v>#VALUE!</v>
      </c>
      <c r="AG218" s="30" t="e">
        <f t="shared" si="92"/>
        <v>#VALUE!</v>
      </c>
      <c r="AH218" s="31" t="s">
        <v>18</v>
      </c>
      <c r="AI218" s="32">
        <f>+COUNTIFS(C219:AG219,"土",C220:AG220,"")+COUNTIFS(C219:AG219,"日",C220:AG220,"")</f>
        <v>0</v>
      </c>
    </row>
    <row r="219" spans="2:38" s="34" customFormat="1" x14ac:dyDescent="0.2">
      <c r="B219" s="56" t="s">
        <v>19</v>
      </c>
      <c r="C219" s="33" t="str">
        <f t="shared" ref="C219:AG219" si="93">IFERROR(TEXT(WEEKDAY(+C218),"aaa"),"")</f>
        <v/>
      </c>
      <c r="D219" s="33" t="str">
        <f t="shared" si="93"/>
        <v/>
      </c>
      <c r="E219" s="33" t="str">
        <f t="shared" si="93"/>
        <v/>
      </c>
      <c r="F219" s="33" t="str">
        <f t="shared" si="93"/>
        <v/>
      </c>
      <c r="G219" s="33" t="str">
        <f t="shared" si="93"/>
        <v/>
      </c>
      <c r="H219" s="33" t="str">
        <f t="shared" si="93"/>
        <v/>
      </c>
      <c r="I219" s="33" t="str">
        <f t="shared" si="93"/>
        <v/>
      </c>
      <c r="J219" s="33" t="str">
        <f t="shared" si="93"/>
        <v/>
      </c>
      <c r="K219" s="33" t="str">
        <f t="shared" si="93"/>
        <v/>
      </c>
      <c r="L219" s="33" t="str">
        <f t="shared" si="93"/>
        <v/>
      </c>
      <c r="M219" s="33" t="str">
        <f t="shared" si="93"/>
        <v/>
      </c>
      <c r="N219" s="33" t="str">
        <f t="shared" si="93"/>
        <v/>
      </c>
      <c r="O219" s="33" t="str">
        <f t="shared" si="93"/>
        <v/>
      </c>
      <c r="P219" s="33" t="str">
        <f t="shared" si="93"/>
        <v/>
      </c>
      <c r="Q219" s="33" t="str">
        <f t="shared" si="93"/>
        <v/>
      </c>
      <c r="R219" s="33" t="str">
        <f t="shared" si="93"/>
        <v/>
      </c>
      <c r="S219" s="33" t="str">
        <f t="shared" si="93"/>
        <v/>
      </c>
      <c r="T219" s="33" t="str">
        <f t="shared" si="93"/>
        <v/>
      </c>
      <c r="U219" s="33" t="str">
        <f t="shared" si="93"/>
        <v/>
      </c>
      <c r="V219" s="33" t="str">
        <f t="shared" si="93"/>
        <v/>
      </c>
      <c r="W219" s="33" t="str">
        <f t="shared" si="93"/>
        <v/>
      </c>
      <c r="X219" s="33" t="str">
        <f t="shared" si="93"/>
        <v/>
      </c>
      <c r="Y219" s="33" t="str">
        <f t="shared" si="93"/>
        <v/>
      </c>
      <c r="Z219" s="33" t="str">
        <f t="shared" si="93"/>
        <v/>
      </c>
      <c r="AA219" s="33" t="str">
        <f t="shared" si="93"/>
        <v/>
      </c>
      <c r="AB219" s="33" t="str">
        <f t="shared" si="93"/>
        <v/>
      </c>
      <c r="AC219" s="33" t="str">
        <f t="shared" si="93"/>
        <v/>
      </c>
      <c r="AD219" s="33" t="str">
        <f t="shared" si="93"/>
        <v/>
      </c>
      <c r="AE219" s="33" t="str">
        <f t="shared" si="93"/>
        <v/>
      </c>
      <c r="AF219" s="33" t="str">
        <f t="shared" si="93"/>
        <v/>
      </c>
      <c r="AG219" s="33" t="str">
        <f t="shared" si="93"/>
        <v/>
      </c>
      <c r="AH219" s="31" t="s">
        <v>20</v>
      </c>
      <c r="AI219" s="32">
        <f>+COUNTIF(C220:AG220,"夏休")+COUNTIF(C220:AG220,"冬休")+COUNTIF(C220:AG220,"中止")</f>
        <v>0</v>
      </c>
      <c r="AL219" s="57"/>
    </row>
    <row r="220" spans="2:38" s="34" customFormat="1" ht="13.5" customHeight="1" x14ac:dyDescent="0.2">
      <c r="B220" s="84" t="s">
        <v>20</v>
      </c>
      <c r="C220" s="85"/>
      <c r="D220" s="86"/>
      <c r="E220" s="86"/>
      <c r="F220" s="86"/>
      <c r="G220" s="86"/>
      <c r="H220" s="86"/>
      <c r="I220" s="86"/>
      <c r="J220" s="86"/>
      <c r="K220" s="86"/>
      <c r="L220" s="86"/>
      <c r="M220" s="86"/>
      <c r="N220" s="86"/>
      <c r="O220" s="86"/>
      <c r="P220" s="86"/>
      <c r="Q220" s="86"/>
      <c r="R220" s="86"/>
      <c r="S220" s="86"/>
      <c r="T220" s="86"/>
      <c r="U220" s="86"/>
      <c r="V220" s="86"/>
      <c r="W220" s="86"/>
      <c r="X220" s="86"/>
      <c r="Y220" s="86"/>
      <c r="Z220" s="86"/>
      <c r="AA220" s="86"/>
      <c r="AB220" s="86"/>
      <c r="AC220" s="86"/>
      <c r="AD220" s="86"/>
      <c r="AE220" s="86"/>
      <c r="AF220" s="86"/>
      <c r="AG220" s="87"/>
      <c r="AH220" s="35" t="s">
        <v>1</v>
      </c>
      <c r="AI220" s="36">
        <f>COUNT(C218:AG218)-AI219</f>
        <v>0</v>
      </c>
      <c r="AL220" s="57"/>
    </row>
    <row r="221" spans="2:38" s="34" customFormat="1" ht="13.5" customHeight="1" x14ac:dyDescent="0.2">
      <c r="B221" s="84"/>
      <c r="C221" s="85"/>
      <c r="D221" s="86"/>
      <c r="E221" s="86"/>
      <c r="F221" s="86"/>
      <c r="G221" s="86"/>
      <c r="H221" s="86"/>
      <c r="I221" s="86"/>
      <c r="J221" s="86"/>
      <c r="K221" s="86"/>
      <c r="L221" s="86"/>
      <c r="M221" s="86"/>
      <c r="N221" s="86"/>
      <c r="O221" s="86"/>
      <c r="P221" s="86"/>
      <c r="Q221" s="86"/>
      <c r="R221" s="86"/>
      <c r="S221" s="86"/>
      <c r="T221" s="86"/>
      <c r="U221" s="86"/>
      <c r="V221" s="86"/>
      <c r="W221" s="86"/>
      <c r="X221" s="86"/>
      <c r="Y221" s="86"/>
      <c r="Z221" s="86"/>
      <c r="AA221" s="86"/>
      <c r="AB221" s="86"/>
      <c r="AC221" s="86"/>
      <c r="AD221" s="86"/>
      <c r="AE221" s="86"/>
      <c r="AF221" s="86"/>
      <c r="AG221" s="87"/>
      <c r="AH221" s="35" t="s">
        <v>21</v>
      </c>
      <c r="AI221" s="36">
        <f>+COUNTIF(C222:AG223,"休")</f>
        <v>0</v>
      </c>
      <c r="AJ221" s="37" t="e">
        <f>IF(AI222&gt;0.285,"",IF(AI221&lt;AI218,"←計画日数が足りません",""))</f>
        <v>#DIV/0!</v>
      </c>
      <c r="AL221" s="57"/>
    </row>
    <row r="222" spans="2:38" s="34" customFormat="1" ht="13.5" customHeight="1" x14ac:dyDescent="0.2">
      <c r="B222" s="88" t="s">
        <v>7</v>
      </c>
      <c r="C222" s="89"/>
      <c r="D222" s="90"/>
      <c r="E222" s="90"/>
      <c r="F222" s="90"/>
      <c r="G222" s="90"/>
      <c r="H222" s="90"/>
      <c r="I222" s="90"/>
      <c r="J222" s="90"/>
      <c r="K222" s="90"/>
      <c r="L222" s="90"/>
      <c r="M222" s="90"/>
      <c r="N222" s="90"/>
      <c r="O222" s="90"/>
      <c r="P222" s="90"/>
      <c r="Q222" s="90"/>
      <c r="R222" s="90"/>
      <c r="S222" s="90"/>
      <c r="T222" s="90"/>
      <c r="U222" s="90"/>
      <c r="V222" s="90"/>
      <c r="W222" s="90"/>
      <c r="X222" s="90"/>
      <c r="Y222" s="90"/>
      <c r="Z222" s="90"/>
      <c r="AA222" s="90"/>
      <c r="AB222" s="90"/>
      <c r="AC222" s="90"/>
      <c r="AD222" s="90"/>
      <c r="AE222" s="90"/>
      <c r="AF222" s="90"/>
      <c r="AG222" s="91"/>
      <c r="AH222" s="35" t="s">
        <v>22</v>
      </c>
      <c r="AI222" s="38" t="e">
        <f>+AI221/AI220</f>
        <v>#DIV/0!</v>
      </c>
      <c r="AL222" s="57"/>
    </row>
    <row r="223" spans="2:38" s="34" customFormat="1" x14ac:dyDescent="0.2">
      <c r="B223" s="88"/>
      <c r="C223" s="89"/>
      <c r="D223" s="90"/>
      <c r="E223" s="90"/>
      <c r="F223" s="90"/>
      <c r="G223" s="90"/>
      <c r="H223" s="90"/>
      <c r="I223" s="90"/>
      <c r="J223" s="90"/>
      <c r="K223" s="90"/>
      <c r="L223" s="90"/>
      <c r="M223" s="90"/>
      <c r="N223" s="90"/>
      <c r="O223" s="90"/>
      <c r="P223" s="90"/>
      <c r="Q223" s="90"/>
      <c r="R223" s="90"/>
      <c r="S223" s="90"/>
      <c r="T223" s="90"/>
      <c r="U223" s="90"/>
      <c r="V223" s="90"/>
      <c r="W223" s="90"/>
      <c r="X223" s="90"/>
      <c r="Y223" s="90"/>
      <c r="Z223" s="90"/>
      <c r="AA223" s="90"/>
      <c r="AB223" s="90"/>
      <c r="AC223" s="90"/>
      <c r="AD223" s="90"/>
      <c r="AE223" s="90"/>
      <c r="AF223" s="90"/>
      <c r="AG223" s="91"/>
      <c r="AH223" s="35" t="s">
        <v>2</v>
      </c>
      <c r="AI223" s="36">
        <f>+COUNTA(C224:AG225)</f>
        <v>0</v>
      </c>
      <c r="AL223" s="57"/>
    </row>
    <row r="224" spans="2:38" s="34" customFormat="1" x14ac:dyDescent="0.2">
      <c r="B224" s="92" t="s">
        <v>11</v>
      </c>
      <c r="C224" s="93"/>
      <c r="D224" s="94"/>
      <c r="E224" s="94"/>
      <c r="F224" s="94"/>
      <c r="G224" s="94"/>
      <c r="H224" s="94"/>
      <c r="I224" s="94"/>
      <c r="J224" s="94"/>
      <c r="K224" s="94"/>
      <c r="L224" s="94"/>
      <c r="M224" s="94"/>
      <c r="N224" s="94"/>
      <c r="O224" s="94"/>
      <c r="P224" s="94"/>
      <c r="Q224" s="94"/>
      <c r="R224" s="94"/>
      <c r="S224" s="94"/>
      <c r="T224" s="94"/>
      <c r="U224" s="94"/>
      <c r="V224" s="94"/>
      <c r="W224" s="94"/>
      <c r="X224" s="94"/>
      <c r="Y224" s="94"/>
      <c r="Z224" s="94"/>
      <c r="AA224" s="94"/>
      <c r="AB224" s="94"/>
      <c r="AC224" s="94"/>
      <c r="AD224" s="94"/>
      <c r="AE224" s="94"/>
      <c r="AF224" s="94"/>
      <c r="AG224" s="95"/>
      <c r="AH224" s="39" t="s">
        <v>23</v>
      </c>
      <c r="AI224" s="40" t="e">
        <f>+AI223/AI220</f>
        <v>#DIV/0!</v>
      </c>
      <c r="AL224" s="22">
        <f>+COUNTIF(C222:AG223,"休")</f>
        <v>0</v>
      </c>
    </row>
    <row r="225" spans="2:38" s="34" customFormat="1" x14ac:dyDescent="0.2">
      <c r="B225" s="92"/>
      <c r="C225" s="93"/>
      <c r="D225" s="94"/>
      <c r="E225" s="94"/>
      <c r="F225" s="94"/>
      <c r="G225" s="94"/>
      <c r="H225" s="94"/>
      <c r="I225" s="94"/>
      <c r="J225" s="94"/>
      <c r="K225" s="94"/>
      <c r="L225" s="94"/>
      <c r="M225" s="94"/>
      <c r="N225" s="94"/>
      <c r="O225" s="94"/>
      <c r="P225" s="94"/>
      <c r="Q225" s="94"/>
      <c r="R225" s="94"/>
      <c r="S225" s="94"/>
      <c r="T225" s="94"/>
      <c r="U225" s="94"/>
      <c r="V225" s="94"/>
      <c r="W225" s="94"/>
      <c r="X225" s="94"/>
      <c r="Y225" s="94"/>
      <c r="Z225" s="94"/>
      <c r="AA225" s="94"/>
      <c r="AB225" s="94"/>
      <c r="AC225" s="94"/>
      <c r="AD225" s="94"/>
      <c r="AE225" s="94"/>
      <c r="AF225" s="94"/>
      <c r="AG225" s="95"/>
      <c r="AH225" s="41" t="s">
        <v>24</v>
      </c>
      <c r="AI225" s="42" t="str">
        <f>IF(7&gt;AI220,"対象外",IF(AI223&gt;=AI218,"OK","NG"))</f>
        <v>対象外</v>
      </c>
      <c r="AJ225" s="37" t="str">
        <f>IF(AI225="対象外","←７日間に満たない期間は達成判定の対象外",IF(AI225="NG","←月単位未達成","←月単位達成"))</f>
        <v>←７日間に満たない期間は達成判定の対象外</v>
      </c>
      <c r="AL225" s="43" t="str">
        <f>IF(7&gt;AI220,"対象外",IF(AL224&gt;=AI218,"OK","NG"))</f>
        <v>対象外</v>
      </c>
    </row>
    <row r="226" spans="2:38" hidden="1" x14ac:dyDescent="0.2">
      <c r="B226" s="44" t="s">
        <v>25</v>
      </c>
      <c r="C226" s="45" t="e">
        <f t="shared" ref="C226:AG226" si="94">IF(AND(DAY(C218)&gt;=22,DAY(C218)&lt;=28,C219="土"),1,0)</f>
        <v>#VALUE!</v>
      </c>
      <c r="D226" s="45" t="e">
        <f t="shared" si="94"/>
        <v>#VALUE!</v>
      </c>
      <c r="E226" s="45" t="e">
        <f t="shared" si="94"/>
        <v>#VALUE!</v>
      </c>
      <c r="F226" s="45" t="e">
        <f t="shared" si="94"/>
        <v>#VALUE!</v>
      </c>
      <c r="G226" s="45" t="e">
        <f t="shared" si="94"/>
        <v>#VALUE!</v>
      </c>
      <c r="H226" s="45" t="e">
        <f t="shared" si="94"/>
        <v>#VALUE!</v>
      </c>
      <c r="I226" s="45" t="e">
        <f t="shared" si="94"/>
        <v>#VALUE!</v>
      </c>
      <c r="J226" s="45" t="e">
        <f t="shared" si="94"/>
        <v>#VALUE!</v>
      </c>
      <c r="K226" s="45" t="e">
        <f t="shared" si="94"/>
        <v>#VALUE!</v>
      </c>
      <c r="L226" s="45" t="e">
        <f t="shared" si="94"/>
        <v>#VALUE!</v>
      </c>
      <c r="M226" s="45" t="e">
        <f t="shared" si="94"/>
        <v>#VALUE!</v>
      </c>
      <c r="N226" s="45" t="e">
        <f t="shared" si="94"/>
        <v>#VALUE!</v>
      </c>
      <c r="O226" s="45" t="e">
        <f t="shared" si="94"/>
        <v>#VALUE!</v>
      </c>
      <c r="P226" s="45" t="e">
        <f t="shared" si="94"/>
        <v>#VALUE!</v>
      </c>
      <c r="Q226" s="45" t="e">
        <f t="shared" si="94"/>
        <v>#VALUE!</v>
      </c>
      <c r="R226" s="45" t="e">
        <f t="shared" si="94"/>
        <v>#VALUE!</v>
      </c>
      <c r="S226" s="45" t="e">
        <f t="shared" si="94"/>
        <v>#VALUE!</v>
      </c>
      <c r="T226" s="45" t="e">
        <f t="shared" si="94"/>
        <v>#VALUE!</v>
      </c>
      <c r="U226" s="45" t="e">
        <f t="shared" si="94"/>
        <v>#VALUE!</v>
      </c>
      <c r="V226" s="45" t="e">
        <f t="shared" si="94"/>
        <v>#VALUE!</v>
      </c>
      <c r="W226" s="45" t="e">
        <f t="shared" si="94"/>
        <v>#VALUE!</v>
      </c>
      <c r="X226" s="45" t="e">
        <f t="shared" si="94"/>
        <v>#VALUE!</v>
      </c>
      <c r="Y226" s="45" t="e">
        <f t="shared" si="94"/>
        <v>#VALUE!</v>
      </c>
      <c r="Z226" s="45" t="e">
        <f t="shared" si="94"/>
        <v>#VALUE!</v>
      </c>
      <c r="AA226" s="45" t="e">
        <f t="shared" si="94"/>
        <v>#VALUE!</v>
      </c>
      <c r="AB226" s="45" t="e">
        <f t="shared" si="94"/>
        <v>#VALUE!</v>
      </c>
      <c r="AC226" s="45" t="e">
        <f t="shared" si="94"/>
        <v>#VALUE!</v>
      </c>
      <c r="AD226" s="45" t="e">
        <f t="shared" si="94"/>
        <v>#VALUE!</v>
      </c>
      <c r="AE226" s="45" t="e">
        <f t="shared" si="94"/>
        <v>#VALUE!</v>
      </c>
      <c r="AF226" s="45" t="e">
        <f t="shared" si="94"/>
        <v>#VALUE!</v>
      </c>
      <c r="AG226" s="45" t="e">
        <f t="shared" si="94"/>
        <v>#VALUE!</v>
      </c>
      <c r="AH226" s="46" t="s">
        <v>26</v>
      </c>
      <c r="AI226" s="47">
        <f>_xlfn.AGGREGATE(9,6,C226:AG226)</f>
        <v>0</v>
      </c>
      <c r="AJ226" s="37"/>
    </row>
    <row r="227" spans="2:38" hidden="1" x14ac:dyDescent="0.2">
      <c r="B227" s="44" t="s">
        <v>27</v>
      </c>
      <c r="C227" s="48" t="e">
        <f t="shared" ref="C227:AG227" si="95">IF(AND(DAY(C218)&gt;=22,DAY(C218)&lt;=28,C219="土",OR(C224="休",C224="雨")),1,0)</f>
        <v>#VALUE!</v>
      </c>
      <c r="D227" s="48" t="e">
        <f t="shared" si="95"/>
        <v>#VALUE!</v>
      </c>
      <c r="E227" s="48" t="e">
        <f t="shared" si="95"/>
        <v>#VALUE!</v>
      </c>
      <c r="F227" s="48" t="e">
        <f t="shared" si="95"/>
        <v>#VALUE!</v>
      </c>
      <c r="G227" s="48" t="e">
        <f t="shared" si="95"/>
        <v>#VALUE!</v>
      </c>
      <c r="H227" s="48" t="e">
        <f t="shared" si="95"/>
        <v>#VALUE!</v>
      </c>
      <c r="I227" s="48" t="e">
        <f t="shared" si="95"/>
        <v>#VALUE!</v>
      </c>
      <c r="J227" s="48" t="e">
        <f t="shared" si="95"/>
        <v>#VALUE!</v>
      </c>
      <c r="K227" s="48" t="e">
        <f t="shared" si="95"/>
        <v>#VALUE!</v>
      </c>
      <c r="L227" s="48" t="e">
        <f t="shared" si="95"/>
        <v>#VALUE!</v>
      </c>
      <c r="M227" s="48" t="e">
        <f t="shared" si="95"/>
        <v>#VALUE!</v>
      </c>
      <c r="N227" s="48" t="e">
        <f t="shared" si="95"/>
        <v>#VALUE!</v>
      </c>
      <c r="O227" s="48" t="e">
        <f t="shared" si="95"/>
        <v>#VALUE!</v>
      </c>
      <c r="P227" s="48" t="e">
        <f t="shared" si="95"/>
        <v>#VALUE!</v>
      </c>
      <c r="Q227" s="48" t="e">
        <f t="shared" si="95"/>
        <v>#VALUE!</v>
      </c>
      <c r="R227" s="48" t="e">
        <f t="shared" si="95"/>
        <v>#VALUE!</v>
      </c>
      <c r="S227" s="48" t="e">
        <f t="shared" si="95"/>
        <v>#VALUE!</v>
      </c>
      <c r="T227" s="48" t="e">
        <f t="shared" si="95"/>
        <v>#VALUE!</v>
      </c>
      <c r="U227" s="48" t="e">
        <f t="shared" si="95"/>
        <v>#VALUE!</v>
      </c>
      <c r="V227" s="48" t="e">
        <f t="shared" si="95"/>
        <v>#VALUE!</v>
      </c>
      <c r="W227" s="48" t="e">
        <f t="shared" si="95"/>
        <v>#VALUE!</v>
      </c>
      <c r="X227" s="48" t="e">
        <f t="shared" si="95"/>
        <v>#VALUE!</v>
      </c>
      <c r="Y227" s="48" t="e">
        <f t="shared" si="95"/>
        <v>#VALUE!</v>
      </c>
      <c r="Z227" s="48" t="e">
        <f t="shared" si="95"/>
        <v>#VALUE!</v>
      </c>
      <c r="AA227" s="48" t="e">
        <f t="shared" si="95"/>
        <v>#VALUE!</v>
      </c>
      <c r="AB227" s="48" t="e">
        <f t="shared" si="95"/>
        <v>#VALUE!</v>
      </c>
      <c r="AC227" s="48" t="e">
        <f t="shared" si="95"/>
        <v>#VALUE!</v>
      </c>
      <c r="AD227" s="48" t="e">
        <f t="shared" si="95"/>
        <v>#VALUE!</v>
      </c>
      <c r="AE227" s="48" t="e">
        <f t="shared" si="95"/>
        <v>#VALUE!</v>
      </c>
      <c r="AF227" s="48" t="e">
        <f t="shared" si="95"/>
        <v>#VALUE!</v>
      </c>
      <c r="AG227" s="48" t="e">
        <f t="shared" si="95"/>
        <v>#VALUE!</v>
      </c>
      <c r="AH227" s="49" t="s">
        <v>28</v>
      </c>
      <c r="AI227" s="47">
        <f>_xlfn.AGGREGATE(9,6,C227:AG227)</f>
        <v>0</v>
      </c>
      <c r="AJ227" s="37"/>
    </row>
    <row r="228" spans="2:38" hidden="1" x14ac:dyDescent="0.2">
      <c r="B228" s="44" t="s">
        <v>29</v>
      </c>
      <c r="C228" s="45" t="e">
        <f t="shared" ref="C228:AG228" si="96">IF(AND(DAY(C218)&gt;=8,DAY(C218)&lt;=14,C219="土"),1,0)</f>
        <v>#VALUE!</v>
      </c>
      <c r="D228" s="45" t="e">
        <f t="shared" si="96"/>
        <v>#VALUE!</v>
      </c>
      <c r="E228" s="45" t="e">
        <f t="shared" si="96"/>
        <v>#VALUE!</v>
      </c>
      <c r="F228" s="45" t="e">
        <f t="shared" si="96"/>
        <v>#VALUE!</v>
      </c>
      <c r="G228" s="45" t="e">
        <f t="shared" si="96"/>
        <v>#VALUE!</v>
      </c>
      <c r="H228" s="45" t="e">
        <f t="shared" si="96"/>
        <v>#VALUE!</v>
      </c>
      <c r="I228" s="45" t="e">
        <f t="shared" si="96"/>
        <v>#VALUE!</v>
      </c>
      <c r="J228" s="45" t="e">
        <f t="shared" si="96"/>
        <v>#VALUE!</v>
      </c>
      <c r="K228" s="45" t="e">
        <f t="shared" si="96"/>
        <v>#VALUE!</v>
      </c>
      <c r="L228" s="45" t="e">
        <f t="shared" si="96"/>
        <v>#VALUE!</v>
      </c>
      <c r="M228" s="45" t="e">
        <f t="shared" si="96"/>
        <v>#VALUE!</v>
      </c>
      <c r="N228" s="45" t="e">
        <f t="shared" si="96"/>
        <v>#VALUE!</v>
      </c>
      <c r="O228" s="45" t="e">
        <f t="shared" si="96"/>
        <v>#VALUE!</v>
      </c>
      <c r="P228" s="45" t="e">
        <f t="shared" si="96"/>
        <v>#VALUE!</v>
      </c>
      <c r="Q228" s="45" t="e">
        <f t="shared" si="96"/>
        <v>#VALUE!</v>
      </c>
      <c r="R228" s="45" t="e">
        <f t="shared" si="96"/>
        <v>#VALUE!</v>
      </c>
      <c r="S228" s="45" t="e">
        <f t="shared" si="96"/>
        <v>#VALUE!</v>
      </c>
      <c r="T228" s="45" t="e">
        <f t="shared" si="96"/>
        <v>#VALUE!</v>
      </c>
      <c r="U228" s="45" t="e">
        <f t="shared" si="96"/>
        <v>#VALUE!</v>
      </c>
      <c r="V228" s="45" t="e">
        <f t="shared" si="96"/>
        <v>#VALUE!</v>
      </c>
      <c r="W228" s="45" t="e">
        <f t="shared" si="96"/>
        <v>#VALUE!</v>
      </c>
      <c r="X228" s="45" t="e">
        <f t="shared" si="96"/>
        <v>#VALUE!</v>
      </c>
      <c r="Y228" s="45" t="e">
        <f t="shared" si="96"/>
        <v>#VALUE!</v>
      </c>
      <c r="Z228" s="45" t="e">
        <f t="shared" si="96"/>
        <v>#VALUE!</v>
      </c>
      <c r="AA228" s="45" t="e">
        <f t="shared" si="96"/>
        <v>#VALUE!</v>
      </c>
      <c r="AB228" s="45" t="e">
        <f t="shared" si="96"/>
        <v>#VALUE!</v>
      </c>
      <c r="AC228" s="45" t="e">
        <f t="shared" si="96"/>
        <v>#VALUE!</v>
      </c>
      <c r="AD228" s="45" t="e">
        <f t="shared" si="96"/>
        <v>#VALUE!</v>
      </c>
      <c r="AE228" s="45" t="e">
        <f t="shared" si="96"/>
        <v>#VALUE!</v>
      </c>
      <c r="AF228" s="45" t="e">
        <f t="shared" si="96"/>
        <v>#VALUE!</v>
      </c>
      <c r="AG228" s="45" t="e">
        <f t="shared" si="96"/>
        <v>#VALUE!</v>
      </c>
      <c r="AH228" s="46" t="s">
        <v>26</v>
      </c>
      <c r="AI228" s="47">
        <f>_xlfn.AGGREGATE(9,6,C228:AG228)</f>
        <v>0</v>
      </c>
      <c r="AJ228" s="37"/>
    </row>
    <row r="229" spans="2:38" hidden="1" x14ac:dyDescent="0.2">
      <c r="B229" s="44" t="s">
        <v>30</v>
      </c>
      <c r="C229" s="48" t="e">
        <f t="shared" ref="C229:AG229" si="97">IF(AND(DAY(C218)&gt;=8,DAY(C218)&lt;=14,C219="土",OR(C224="休",C224="雨")),1,0)</f>
        <v>#VALUE!</v>
      </c>
      <c r="D229" s="48" t="e">
        <f t="shared" si="97"/>
        <v>#VALUE!</v>
      </c>
      <c r="E229" s="48" t="e">
        <f t="shared" si="97"/>
        <v>#VALUE!</v>
      </c>
      <c r="F229" s="48" t="e">
        <f t="shared" si="97"/>
        <v>#VALUE!</v>
      </c>
      <c r="G229" s="48" t="e">
        <f t="shared" si="97"/>
        <v>#VALUE!</v>
      </c>
      <c r="H229" s="48" t="e">
        <f t="shared" si="97"/>
        <v>#VALUE!</v>
      </c>
      <c r="I229" s="48" t="e">
        <f t="shared" si="97"/>
        <v>#VALUE!</v>
      </c>
      <c r="J229" s="48" t="e">
        <f t="shared" si="97"/>
        <v>#VALUE!</v>
      </c>
      <c r="K229" s="48" t="e">
        <f t="shared" si="97"/>
        <v>#VALUE!</v>
      </c>
      <c r="L229" s="48" t="e">
        <f t="shared" si="97"/>
        <v>#VALUE!</v>
      </c>
      <c r="M229" s="48" t="e">
        <f t="shared" si="97"/>
        <v>#VALUE!</v>
      </c>
      <c r="N229" s="48" t="e">
        <f t="shared" si="97"/>
        <v>#VALUE!</v>
      </c>
      <c r="O229" s="48" t="e">
        <f t="shared" si="97"/>
        <v>#VALUE!</v>
      </c>
      <c r="P229" s="48" t="e">
        <f t="shared" si="97"/>
        <v>#VALUE!</v>
      </c>
      <c r="Q229" s="48" t="e">
        <f t="shared" si="97"/>
        <v>#VALUE!</v>
      </c>
      <c r="R229" s="48" t="e">
        <f t="shared" si="97"/>
        <v>#VALUE!</v>
      </c>
      <c r="S229" s="48" t="e">
        <f t="shared" si="97"/>
        <v>#VALUE!</v>
      </c>
      <c r="T229" s="48" t="e">
        <f t="shared" si="97"/>
        <v>#VALUE!</v>
      </c>
      <c r="U229" s="48" t="e">
        <f t="shared" si="97"/>
        <v>#VALUE!</v>
      </c>
      <c r="V229" s="48" t="e">
        <f t="shared" si="97"/>
        <v>#VALUE!</v>
      </c>
      <c r="W229" s="48" t="e">
        <f t="shared" si="97"/>
        <v>#VALUE!</v>
      </c>
      <c r="X229" s="48" t="e">
        <f t="shared" si="97"/>
        <v>#VALUE!</v>
      </c>
      <c r="Y229" s="48" t="e">
        <f t="shared" si="97"/>
        <v>#VALUE!</v>
      </c>
      <c r="Z229" s="48" t="e">
        <f t="shared" si="97"/>
        <v>#VALUE!</v>
      </c>
      <c r="AA229" s="48" t="e">
        <f t="shared" si="97"/>
        <v>#VALUE!</v>
      </c>
      <c r="AB229" s="48" t="e">
        <f t="shared" si="97"/>
        <v>#VALUE!</v>
      </c>
      <c r="AC229" s="48" t="e">
        <f t="shared" si="97"/>
        <v>#VALUE!</v>
      </c>
      <c r="AD229" s="48" t="e">
        <f t="shared" si="97"/>
        <v>#VALUE!</v>
      </c>
      <c r="AE229" s="48" t="e">
        <f t="shared" si="97"/>
        <v>#VALUE!</v>
      </c>
      <c r="AF229" s="48" t="e">
        <f t="shared" si="97"/>
        <v>#VALUE!</v>
      </c>
      <c r="AG229" s="48" t="e">
        <f t="shared" si="97"/>
        <v>#VALUE!</v>
      </c>
      <c r="AH229" s="49" t="s">
        <v>28</v>
      </c>
      <c r="AI229" s="47">
        <f>_xlfn.AGGREGATE(9,6,C229:AG229)</f>
        <v>0</v>
      </c>
      <c r="AJ229" s="37"/>
    </row>
    <row r="230" spans="2:38" s="34" customFormat="1" x14ac:dyDescent="0.2">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c r="AA230" s="58"/>
      <c r="AB230" s="58"/>
      <c r="AC230" s="58"/>
      <c r="AD230" s="58"/>
      <c r="AE230" s="58"/>
      <c r="AF230" s="58"/>
      <c r="AG230" s="58"/>
      <c r="AI230" s="58"/>
      <c r="AL230" s="57"/>
    </row>
    <row r="231" spans="2:38" hidden="1" x14ac:dyDescent="0.2">
      <c r="C231" s="2" t="e">
        <f>YEAR(C234)</f>
        <v>#VALUE!</v>
      </c>
      <c r="D231" s="2" t="e">
        <f>MONTH(C234)</f>
        <v>#VALUE!</v>
      </c>
    </row>
    <row r="232" spans="2:38" x14ac:dyDescent="0.2">
      <c r="B232" s="7" t="s">
        <v>16</v>
      </c>
      <c r="C232" s="96" t="e">
        <f>C234</f>
        <v>#VALUE!</v>
      </c>
      <c r="D232" s="96"/>
      <c r="E232" s="96"/>
      <c r="F232" s="96"/>
      <c r="G232" s="96"/>
      <c r="H232" s="96"/>
      <c r="I232" s="96"/>
      <c r="J232" s="96"/>
      <c r="K232" s="96"/>
      <c r="L232" s="96"/>
      <c r="M232" s="96"/>
      <c r="N232" s="96"/>
      <c r="O232" s="96"/>
      <c r="P232" s="96"/>
      <c r="Q232" s="96"/>
      <c r="R232" s="96"/>
      <c r="S232" s="96"/>
      <c r="T232" s="96"/>
      <c r="U232" s="96"/>
      <c r="V232" s="96"/>
      <c r="W232" s="96"/>
      <c r="X232" s="96"/>
      <c r="Y232" s="96"/>
      <c r="Z232" s="96"/>
      <c r="AA232" s="96"/>
      <c r="AB232" s="96"/>
      <c r="AC232" s="96"/>
      <c r="AD232" s="96"/>
      <c r="AE232" s="96"/>
      <c r="AF232" s="96"/>
      <c r="AG232" s="96"/>
      <c r="AH232" s="96"/>
      <c r="AI232" s="96"/>
    </row>
    <row r="233" spans="2:38" hidden="1" x14ac:dyDescent="0.2">
      <c r="B233" s="51"/>
      <c r="C233" s="30" t="e">
        <f>DATE($C231,$D231,1)</f>
        <v>#VALUE!</v>
      </c>
      <c r="D233" s="30" t="e">
        <f t="shared" ref="D233:AG233" si="98">C233+1</f>
        <v>#VALUE!</v>
      </c>
      <c r="E233" s="30" t="e">
        <f t="shared" si="98"/>
        <v>#VALUE!</v>
      </c>
      <c r="F233" s="30" t="e">
        <f t="shared" si="98"/>
        <v>#VALUE!</v>
      </c>
      <c r="G233" s="30" t="e">
        <f t="shared" si="98"/>
        <v>#VALUE!</v>
      </c>
      <c r="H233" s="30" t="e">
        <f t="shared" si="98"/>
        <v>#VALUE!</v>
      </c>
      <c r="I233" s="30" t="e">
        <f t="shared" si="98"/>
        <v>#VALUE!</v>
      </c>
      <c r="J233" s="30" t="e">
        <f t="shared" si="98"/>
        <v>#VALUE!</v>
      </c>
      <c r="K233" s="30" t="e">
        <f t="shared" si="98"/>
        <v>#VALUE!</v>
      </c>
      <c r="L233" s="30" t="e">
        <f t="shared" si="98"/>
        <v>#VALUE!</v>
      </c>
      <c r="M233" s="30" t="e">
        <f t="shared" si="98"/>
        <v>#VALUE!</v>
      </c>
      <c r="N233" s="30" t="e">
        <f t="shared" si="98"/>
        <v>#VALUE!</v>
      </c>
      <c r="O233" s="30" t="e">
        <f t="shared" si="98"/>
        <v>#VALUE!</v>
      </c>
      <c r="P233" s="30" t="e">
        <f t="shared" si="98"/>
        <v>#VALUE!</v>
      </c>
      <c r="Q233" s="30" t="e">
        <f t="shared" si="98"/>
        <v>#VALUE!</v>
      </c>
      <c r="R233" s="30" t="e">
        <f t="shared" si="98"/>
        <v>#VALUE!</v>
      </c>
      <c r="S233" s="30" t="e">
        <f t="shared" si="98"/>
        <v>#VALUE!</v>
      </c>
      <c r="T233" s="30" t="e">
        <f t="shared" si="98"/>
        <v>#VALUE!</v>
      </c>
      <c r="U233" s="30" t="e">
        <f t="shared" si="98"/>
        <v>#VALUE!</v>
      </c>
      <c r="V233" s="30" t="e">
        <f t="shared" si="98"/>
        <v>#VALUE!</v>
      </c>
      <c r="W233" s="30" t="e">
        <f t="shared" si="98"/>
        <v>#VALUE!</v>
      </c>
      <c r="X233" s="30" t="e">
        <f t="shared" si="98"/>
        <v>#VALUE!</v>
      </c>
      <c r="Y233" s="30" t="e">
        <f t="shared" si="98"/>
        <v>#VALUE!</v>
      </c>
      <c r="Z233" s="30" t="e">
        <f t="shared" si="98"/>
        <v>#VALUE!</v>
      </c>
      <c r="AA233" s="30" t="e">
        <f t="shared" si="98"/>
        <v>#VALUE!</v>
      </c>
      <c r="AB233" s="30" t="e">
        <f t="shared" si="98"/>
        <v>#VALUE!</v>
      </c>
      <c r="AC233" s="30" t="e">
        <f t="shared" si="98"/>
        <v>#VALUE!</v>
      </c>
      <c r="AD233" s="30" t="e">
        <f t="shared" si="98"/>
        <v>#VALUE!</v>
      </c>
      <c r="AE233" s="30" t="e">
        <f t="shared" si="98"/>
        <v>#VALUE!</v>
      </c>
      <c r="AF233" s="30" t="e">
        <f t="shared" si="98"/>
        <v>#VALUE!</v>
      </c>
      <c r="AG233" s="30" t="e">
        <f t="shared" si="98"/>
        <v>#VALUE!</v>
      </c>
      <c r="AH233" s="52"/>
      <c r="AI233" s="53"/>
    </row>
    <row r="234" spans="2:38" x14ac:dyDescent="0.2">
      <c r="B234" s="54" t="s">
        <v>17</v>
      </c>
      <c r="C234" s="55" t="e">
        <f>IF(EDATE(C217,1)&gt;$G$5,"",EDATE(C217,1))</f>
        <v>#VALUE!</v>
      </c>
      <c r="D234" s="30" t="e">
        <f t="shared" ref="D234:AG234" si="99">IF(D233&gt;$G$5,"",IF(C234=EOMONTH(DATE($C231,$D231,1),0),"",IF(C234="","",C234+1)))</f>
        <v>#VALUE!</v>
      </c>
      <c r="E234" s="30" t="e">
        <f t="shared" si="99"/>
        <v>#VALUE!</v>
      </c>
      <c r="F234" s="30" t="e">
        <f t="shared" si="99"/>
        <v>#VALUE!</v>
      </c>
      <c r="G234" s="30" t="e">
        <f t="shared" si="99"/>
        <v>#VALUE!</v>
      </c>
      <c r="H234" s="30" t="e">
        <f t="shared" si="99"/>
        <v>#VALUE!</v>
      </c>
      <c r="I234" s="30" t="e">
        <f t="shared" si="99"/>
        <v>#VALUE!</v>
      </c>
      <c r="J234" s="30" t="e">
        <f t="shared" si="99"/>
        <v>#VALUE!</v>
      </c>
      <c r="K234" s="30" t="e">
        <f t="shared" si="99"/>
        <v>#VALUE!</v>
      </c>
      <c r="L234" s="30" t="e">
        <f t="shared" si="99"/>
        <v>#VALUE!</v>
      </c>
      <c r="M234" s="30" t="e">
        <f t="shared" si="99"/>
        <v>#VALUE!</v>
      </c>
      <c r="N234" s="30" t="e">
        <f t="shared" si="99"/>
        <v>#VALUE!</v>
      </c>
      <c r="O234" s="30" t="e">
        <f t="shared" si="99"/>
        <v>#VALUE!</v>
      </c>
      <c r="P234" s="30" t="e">
        <f t="shared" si="99"/>
        <v>#VALUE!</v>
      </c>
      <c r="Q234" s="30" t="e">
        <f t="shared" si="99"/>
        <v>#VALUE!</v>
      </c>
      <c r="R234" s="30" t="e">
        <f t="shared" si="99"/>
        <v>#VALUE!</v>
      </c>
      <c r="S234" s="30" t="e">
        <f t="shared" si="99"/>
        <v>#VALUE!</v>
      </c>
      <c r="T234" s="30" t="e">
        <f t="shared" si="99"/>
        <v>#VALUE!</v>
      </c>
      <c r="U234" s="30" t="e">
        <f t="shared" si="99"/>
        <v>#VALUE!</v>
      </c>
      <c r="V234" s="30" t="e">
        <f t="shared" si="99"/>
        <v>#VALUE!</v>
      </c>
      <c r="W234" s="30" t="e">
        <f t="shared" si="99"/>
        <v>#VALUE!</v>
      </c>
      <c r="X234" s="30" t="e">
        <f t="shared" si="99"/>
        <v>#VALUE!</v>
      </c>
      <c r="Y234" s="30" t="e">
        <f t="shared" si="99"/>
        <v>#VALUE!</v>
      </c>
      <c r="Z234" s="30" t="e">
        <f t="shared" si="99"/>
        <v>#VALUE!</v>
      </c>
      <c r="AA234" s="30" t="e">
        <f t="shared" si="99"/>
        <v>#VALUE!</v>
      </c>
      <c r="AB234" s="30" t="e">
        <f t="shared" si="99"/>
        <v>#VALUE!</v>
      </c>
      <c r="AC234" s="30" t="e">
        <f t="shared" si="99"/>
        <v>#VALUE!</v>
      </c>
      <c r="AD234" s="30" t="e">
        <f t="shared" si="99"/>
        <v>#VALUE!</v>
      </c>
      <c r="AE234" s="30" t="e">
        <f t="shared" si="99"/>
        <v>#VALUE!</v>
      </c>
      <c r="AF234" s="30" t="e">
        <f t="shared" si="99"/>
        <v>#VALUE!</v>
      </c>
      <c r="AG234" s="30" t="e">
        <f t="shared" si="99"/>
        <v>#VALUE!</v>
      </c>
      <c r="AH234" s="31" t="s">
        <v>18</v>
      </c>
      <c r="AI234" s="32">
        <f>+COUNTIFS(C235:AG235,"土",C236:AG236,"")+COUNTIFS(C235:AG235,"日",C236:AG236,"")</f>
        <v>0</v>
      </c>
    </row>
    <row r="235" spans="2:38" s="34" customFormat="1" x14ac:dyDescent="0.2">
      <c r="B235" s="56" t="s">
        <v>19</v>
      </c>
      <c r="C235" s="33" t="str">
        <f t="shared" ref="C235:AG235" si="100">IFERROR(TEXT(WEEKDAY(+C234),"aaa"),"")</f>
        <v/>
      </c>
      <c r="D235" s="33" t="str">
        <f t="shared" si="100"/>
        <v/>
      </c>
      <c r="E235" s="33" t="str">
        <f t="shared" si="100"/>
        <v/>
      </c>
      <c r="F235" s="33" t="str">
        <f t="shared" si="100"/>
        <v/>
      </c>
      <c r="G235" s="33" t="str">
        <f t="shared" si="100"/>
        <v/>
      </c>
      <c r="H235" s="33" t="str">
        <f t="shared" si="100"/>
        <v/>
      </c>
      <c r="I235" s="33" t="str">
        <f t="shared" si="100"/>
        <v/>
      </c>
      <c r="J235" s="33" t="str">
        <f t="shared" si="100"/>
        <v/>
      </c>
      <c r="K235" s="33" t="str">
        <f t="shared" si="100"/>
        <v/>
      </c>
      <c r="L235" s="33" t="str">
        <f t="shared" si="100"/>
        <v/>
      </c>
      <c r="M235" s="33" t="str">
        <f t="shared" si="100"/>
        <v/>
      </c>
      <c r="N235" s="33" t="str">
        <f t="shared" si="100"/>
        <v/>
      </c>
      <c r="O235" s="33" t="str">
        <f t="shared" si="100"/>
        <v/>
      </c>
      <c r="P235" s="33" t="str">
        <f t="shared" si="100"/>
        <v/>
      </c>
      <c r="Q235" s="33" t="str">
        <f t="shared" si="100"/>
        <v/>
      </c>
      <c r="R235" s="33" t="str">
        <f t="shared" si="100"/>
        <v/>
      </c>
      <c r="S235" s="33" t="str">
        <f t="shared" si="100"/>
        <v/>
      </c>
      <c r="T235" s="33" t="str">
        <f t="shared" si="100"/>
        <v/>
      </c>
      <c r="U235" s="33" t="str">
        <f t="shared" si="100"/>
        <v/>
      </c>
      <c r="V235" s="33" t="str">
        <f t="shared" si="100"/>
        <v/>
      </c>
      <c r="W235" s="33" t="str">
        <f t="shared" si="100"/>
        <v/>
      </c>
      <c r="X235" s="33" t="str">
        <f t="shared" si="100"/>
        <v/>
      </c>
      <c r="Y235" s="33" t="str">
        <f t="shared" si="100"/>
        <v/>
      </c>
      <c r="Z235" s="33" t="str">
        <f t="shared" si="100"/>
        <v/>
      </c>
      <c r="AA235" s="33" t="str">
        <f t="shared" si="100"/>
        <v/>
      </c>
      <c r="AB235" s="33" t="str">
        <f t="shared" si="100"/>
        <v/>
      </c>
      <c r="AC235" s="33" t="str">
        <f t="shared" si="100"/>
        <v/>
      </c>
      <c r="AD235" s="33" t="str">
        <f t="shared" si="100"/>
        <v/>
      </c>
      <c r="AE235" s="33" t="str">
        <f t="shared" si="100"/>
        <v/>
      </c>
      <c r="AF235" s="33" t="str">
        <f t="shared" si="100"/>
        <v/>
      </c>
      <c r="AG235" s="33" t="str">
        <f t="shared" si="100"/>
        <v/>
      </c>
      <c r="AH235" s="31" t="s">
        <v>20</v>
      </c>
      <c r="AI235" s="32">
        <f>+COUNTIF(C236:AG236,"夏休")+COUNTIF(C236:AG236,"冬休")+COUNTIF(C236:AG236,"中止")</f>
        <v>0</v>
      </c>
      <c r="AL235" s="57"/>
    </row>
    <row r="236" spans="2:38" s="34" customFormat="1" ht="13.5" customHeight="1" x14ac:dyDescent="0.2">
      <c r="B236" s="84" t="s">
        <v>20</v>
      </c>
      <c r="C236" s="85"/>
      <c r="D236" s="86"/>
      <c r="E236" s="86"/>
      <c r="F236" s="86"/>
      <c r="G236" s="86"/>
      <c r="H236" s="86"/>
      <c r="I236" s="86"/>
      <c r="J236" s="86"/>
      <c r="K236" s="86"/>
      <c r="L236" s="86"/>
      <c r="M236" s="86"/>
      <c r="N236" s="86"/>
      <c r="O236" s="86"/>
      <c r="P236" s="86"/>
      <c r="Q236" s="86"/>
      <c r="R236" s="86"/>
      <c r="S236" s="86"/>
      <c r="T236" s="86"/>
      <c r="U236" s="86"/>
      <c r="V236" s="86"/>
      <c r="W236" s="86"/>
      <c r="X236" s="86"/>
      <c r="Y236" s="86"/>
      <c r="Z236" s="86"/>
      <c r="AA236" s="86"/>
      <c r="AB236" s="86"/>
      <c r="AC236" s="86"/>
      <c r="AD236" s="86"/>
      <c r="AE236" s="86"/>
      <c r="AF236" s="86"/>
      <c r="AG236" s="87"/>
      <c r="AH236" s="35" t="s">
        <v>1</v>
      </c>
      <c r="AI236" s="36">
        <f>COUNT(C234:AG234)-AI235</f>
        <v>0</v>
      </c>
      <c r="AL236" s="57"/>
    </row>
    <row r="237" spans="2:38" s="34" customFormat="1" ht="13.5" customHeight="1" x14ac:dyDescent="0.2">
      <c r="B237" s="84"/>
      <c r="C237" s="85"/>
      <c r="D237" s="86"/>
      <c r="E237" s="86"/>
      <c r="F237" s="86"/>
      <c r="G237" s="86"/>
      <c r="H237" s="86"/>
      <c r="I237" s="86"/>
      <c r="J237" s="86"/>
      <c r="K237" s="86"/>
      <c r="L237" s="86"/>
      <c r="M237" s="86"/>
      <c r="N237" s="86"/>
      <c r="O237" s="86"/>
      <c r="P237" s="86"/>
      <c r="Q237" s="86"/>
      <c r="R237" s="86"/>
      <c r="S237" s="86"/>
      <c r="T237" s="86"/>
      <c r="U237" s="86"/>
      <c r="V237" s="86"/>
      <c r="W237" s="86"/>
      <c r="X237" s="86"/>
      <c r="Y237" s="86"/>
      <c r="Z237" s="86"/>
      <c r="AA237" s="86"/>
      <c r="AB237" s="86"/>
      <c r="AC237" s="86"/>
      <c r="AD237" s="86"/>
      <c r="AE237" s="86"/>
      <c r="AF237" s="86"/>
      <c r="AG237" s="87"/>
      <c r="AH237" s="35" t="s">
        <v>21</v>
      </c>
      <c r="AI237" s="36">
        <f>+COUNTIF(C238:AG239,"休")</f>
        <v>0</v>
      </c>
      <c r="AJ237" s="37" t="e">
        <f>IF(AI238&gt;0.285,"",IF(AI237&lt;AI234,"←計画日数が足りません",""))</f>
        <v>#DIV/0!</v>
      </c>
      <c r="AL237" s="57"/>
    </row>
    <row r="238" spans="2:38" s="34" customFormat="1" ht="13.5" customHeight="1" x14ac:dyDescent="0.2">
      <c r="B238" s="88" t="s">
        <v>7</v>
      </c>
      <c r="C238" s="89"/>
      <c r="D238" s="90"/>
      <c r="E238" s="90"/>
      <c r="F238" s="90"/>
      <c r="G238" s="90"/>
      <c r="H238" s="90"/>
      <c r="I238" s="90"/>
      <c r="J238" s="90"/>
      <c r="K238" s="90"/>
      <c r="L238" s="90"/>
      <c r="M238" s="90"/>
      <c r="N238" s="90"/>
      <c r="O238" s="90"/>
      <c r="P238" s="90"/>
      <c r="Q238" s="90"/>
      <c r="R238" s="90"/>
      <c r="S238" s="90"/>
      <c r="T238" s="90"/>
      <c r="U238" s="90"/>
      <c r="V238" s="90"/>
      <c r="W238" s="90"/>
      <c r="X238" s="90"/>
      <c r="Y238" s="90"/>
      <c r="Z238" s="90"/>
      <c r="AA238" s="90"/>
      <c r="AB238" s="90"/>
      <c r="AC238" s="90"/>
      <c r="AD238" s="90"/>
      <c r="AE238" s="90"/>
      <c r="AF238" s="90"/>
      <c r="AG238" s="91"/>
      <c r="AH238" s="35" t="s">
        <v>22</v>
      </c>
      <c r="AI238" s="38" t="e">
        <f>+AI237/AI236</f>
        <v>#DIV/0!</v>
      </c>
      <c r="AL238" s="57"/>
    </row>
    <row r="239" spans="2:38" s="34" customFormat="1" x14ac:dyDescent="0.2">
      <c r="B239" s="88"/>
      <c r="C239" s="89"/>
      <c r="D239" s="90"/>
      <c r="E239" s="90"/>
      <c r="F239" s="90"/>
      <c r="G239" s="90"/>
      <c r="H239" s="90"/>
      <c r="I239" s="90"/>
      <c r="J239" s="90"/>
      <c r="K239" s="90"/>
      <c r="L239" s="90"/>
      <c r="M239" s="90"/>
      <c r="N239" s="90"/>
      <c r="O239" s="90"/>
      <c r="P239" s="90"/>
      <c r="Q239" s="90"/>
      <c r="R239" s="90"/>
      <c r="S239" s="90"/>
      <c r="T239" s="90"/>
      <c r="U239" s="90"/>
      <c r="V239" s="90"/>
      <c r="W239" s="90"/>
      <c r="X239" s="90"/>
      <c r="Y239" s="90"/>
      <c r="Z239" s="90"/>
      <c r="AA239" s="90"/>
      <c r="AB239" s="90"/>
      <c r="AC239" s="90"/>
      <c r="AD239" s="90"/>
      <c r="AE239" s="90"/>
      <c r="AF239" s="90"/>
      <c r="AG239" s="91"/>
      <c r="AH239" s="35" t="s">
        <v>2</v>
      </c>
      <c r="AI239" s="36">
        <f>+COUNTA(C240:AG241)</f>
        <v>0</v>
      </c>
      <c r="AL239" s="57"/>
    </row>
    <row r="240" spans="2:38" s="34" customFormat="1" x14ac:dyDescent="0.2">
      <c r="B240" s="92" t="s">
        <v>11</v>
      </c>
      <c r="C240" s="93"/>
      <c r="D240" s="94"/>
      <c r="E240" s="94"/>
      <c r="F240" s="94"/>
      <c r="G240" s="94"/>
      <c r="H240" s="94"/>
      <c r="I240" s="94"/>
      <c r="J240" s="94"/>
      <c r="K240" s="94"/>
      <c r="L240" s="94"/>
      <c r="M240" s="94"/>
      <c r="N240" s="94"/>
      <c r="O240" s="94"/>
      <c r="P240" s="94"/>
      <c r="Q240" s="94"/>
      <c r="R240" s="94"/>
      <c r="S240" s="94"/>
      <c r="T240" s="94"/>
      <c r="U240" s="94"/>
      <c r="V240" s="94"/>
      <c r="W240" s="94"/>
      <c r="X240" s="94"/>
      <c r="Y240" s="94"/>
      <c r="Z240" s="94"/>
      <c r="AA240" s="94"/>
      <c r="AB240" s="94"/>
      <c r="AC240" s="94"/>
      <c r="AD240" s="94"/>
      <c r="AE240" s="94"/>
      <c r="AF240" s="94"/>
      <c r="AG240" s="95"/>
      <c r="AH240" s="39" t="s">
        <v>23</v>
      </c>
      <c r="AI240" s="40" t="e">
        <f>+AI239/AI236</f>
        <v>#DIV/0!</v>
      </c>
      <c r="AL240" s="22">
        <f>+COUNTIF(C238:AG239,"休")</f>
        <v>0</v>
      </c>
    </row>
    <row r="241" spans="2:38" s="34" customFormat="1" x14ac:dyDescent="0.2">
      <c r="B241" s="92"/>
      <c r="C241" s="93"/>
      <c r="D241" s="94"/>
      <c r="E241" s="94"/>
      <c r="F241" s="94"/>
      <c r="G241" s="94"/>
      <c r="H241" s="94"/>
      <c r="I241" s="94"/>
      <c r="J241" s="94"/>
      <c r="K241" s="94"/>
      <c r="L241" s="94"/>
      <c r="M241" s="94"/>
      <c r="N241" s="94"/>
      <c r="O241" s="94"/>
      <c r="P241" s="94"/>
      <c r="Q241" s="94"/>
      <c r="R241" s="94"/>
      <c r="S241" s="94"/>
      <c r="T241" s="94"/>
      <c r="U241" s="94"/>
      <c r="V241" s="94"/>
      <c r="W241" s="94"/>
      <c r="X241" s="94"/>
      <c r="Y241" s="94"/>
      <c r="Z241" s="94"/>
      <c r="AA241" s="94"/>
      <c r="AB241" s="94"/>
      <c r="AC241" s="94"/>
      <c r="AD241" s="94"/>
      <c r="AE241" s="94"/>
      <c r="AF241" s="94"/>
      <c r="AG241" s="95"/>
      <c r="AH241" s="41" t="s">
        <v>24</v>
      </c>
      <c r="AI241" s="42" t="str">
        <f>IF(7&gt;AI236,"対象外",IF(AI239&gt;=AI234,"OK","NG"))</f>
        <v>対象外</v>
      </c>
      <c r="AJ241" s="37" t="str">
        <f>IF(AI241="対象外","←７日間に満たない期間は達成判定の対象外",IF(AI241="NG","←月単位未達成","←月単位達成"))</f>
        <v>←７日間に満たない期間は達成判定の対象外</v>
      </c>
      <c r="AL241" s="43" t="str">
        <f>IF(7&gt;AI236,"対象外",IF(AL240&gt;=AI234,"OK","NG"))</f>
        <v>対象外</v>
      </c>
    </row>
    <row r="242" spans="2:38" hidden="1" x14ac:dyDescent="0.2">
      <c r="B242" s="44" t="s">
        <v>25</v>
      </c>
      <c r="C242" s="45" t="e">
        <f t="shared" ref="C242:AG242" si="101">IF(AND(DAY(C234)&gt;=22,DAY(C234)&lt;=28,C235="土"),1,0)</f>
        <v>#VALUE!</v>
      </c>
      <c r="D242" s="45" t="e">
        <f t="shared" si="101"/>
        <v>#VALUE!</v>
      </c>
      <c r="E242" s="45" t="e">
        <f t="shared" si="101"/>
        <v>#VALUE!</v>
      </c>
      <c r="F242" s="45" t="e">
        <f t="shared" si="101"/>
        <v>#VALUE!</v>
      </c>
      <c r="G242" s="45" t="e">
        <f t="shared" si="101"/>
        <v>#VALUE!</v>
      </c>
      <c r="H242" s="45" t="e">
        <f t="shared" si="101"/>
        <v>#VALUE!</v>
      </c>
      <c r="I242" s="45" t="e">
        <f t="shared" si="101"/>
        <v>#VALUE!</v>
      </c>
      <c r="J242" s="45" t="e">
        <f t="shared" si="101"/>
        <v>#VALUE!</v>
      </c>
      <c r="K242" s="45" t="e">
        <f t="shared" si="101"/>
        <v>#VALUE!</v>
      </c>
      <c r="L242" s="45" t="e">
        <f t="shared" si="101"/>
        <v>#VALUE!</v>
      </c>
      <c r="M242" s="45" t="e">
        <f t="shared" si="101"/>
        <v>#VALUE!</v>
      </c>
      <c r="N242" s="45" t="e">
        <f t="shared" si="101"/>
        <v>#VALUE!</v>
      </c>
      <c r="O242" s="45" t="e">
        <f t="shared" si="101"/>
        <v>#VALUE!</v>
      </c>
      <c r="P242" s="45" t="e">
        <f t="shared" si="101"/>
        <v>#VALUE!</v>
      </c>
      <c r="Q242" s="45" t="e">
        <f t="shared" si="101"/>
        <v>#VALUE!</v>
      </c>
      <c r="R242" s="45" t="e">
        <f t="shared" si="101"/>
        <v>#VALUE!</v>
      </c>
      <c r="S242" s="45" t="e">
        <f t="shared" si="101"/>
        <v>#VALUE!</v>
      </c>
      <c r="T242" s="45" t="e">
        <f t="shared" si="101"/>
        <v>#VALUE!</v>
      </c>
      <c r="U242" s="45" t="e">
        <f t="shared" si="101"/>
        <v>#VALUE!</v>
      </c>
      <c r="V242" s="45" t="e">
        <f t="shared" si="101"/>
        <v>#VALUE!</v>
      </c>
      <c r="W242" s="45" t="e">
        <f t="shared" si="101"/>
        <v>#VALUE!</v>
      </c>
      <c r="X242" s="45" t="e">
        <f t="shared" si="101"/>
        <v>#VALUE!</v>
      </c>
      <c r="Y242" s="45" t="e">
        <f t="shared" si="101"/>
        <v>#VALUE!</v>
      </c>
      <c r="Z242" s="45" t="e">
        <f t="shared" si="101"/>
        <v>#VALUE!</v>
      </c>
      <c r="AA242" s="45" t="e">
        <f t="shared" si="101"/>
        <v>#VALUE!</v>
      </c>
      <c r="AB242" s="45" t="e">
        <f t="shared" si="101"/>
        <v>#VALUE!</v>
      </c>
      <c r="AC242" s="45" t="e">
        <f t="shared" si="101"/>
        <v>#VALUE!</v>
      </c>
      <c r="AD242" s="45" t="e">
        <f t="shared" si="101"/>
        <v>#VALUE!</v>
      </c>
      <c r="AE242" s="45" t="e">
        <f t="shared" si="101"/>
        <v>#VALUE!</v>
      </c>
      <c r="AF242" s="45" t="e">
        <f t="shared" si="101"/>
        <v>#VALUE!</v>
      </c>
      <c r="AG242" s="45" t="e">
        <f t="shared" si="101"/>
        <v>#VALUE!</v>
      </c>
      <c r="AH242" s="46" t="s">
        <v>26</v>
      </c>
      <c r="AI242" s="47">
        <f>_xlfn.AGGREGATE(9,6,C242:AG242)</f>
        <v>0</v>
      </c>
      <c r="AJ242" s="37"/>
    </row>
    <row r="243" spans="2:38" hidden="1" x14ac:dyDescent="0.2">
      <c r="B243" s="44" t="s">
        <v>27</v>
      </c>
      <c r="C243" s="48" t="e">
        <f t="shared" ref="C243:AG243" si="102">IF(AND(DAY(C234)&gt;=22,DAY(C234)&lt;=28,C235="土",OR(C240="休",C240="雨")),1,0)</f>
        <v>#VALUE!</v>
      </c>
      <c r="D243" s="48" t="e">
        <f t="shared" si="102"/>
        <v>#VALUE!</v>
      </c>
      <c r="E243" s="48" t="e">
        <f t="shared" si="102"/>
        <v>#VALUE!</v>
      </c>
      <c r="F243" s="48" t="e">
        <f t="shared" si="102"/>
        <v>#VALUE!</v>
      </c>
      <c r="G243" s="48" t="e">
        <f t="shared" si="102"/>
        <v>#VALUE!</v>
      </c>
      <c r="H243" s="48" t="e">
        <f t="shared" si="102"/>
        <v>#VALUE!</v>
      </c>
      <c r="I243" s="48" t="e">
        <f t="shared" si="102"/>
        <v>#VALUE!</v>
      </c>
      <c r="J243" s="48" t="e">
        <f t="shared" si="102"/>
        <v>#VALUE!</v>
      </c>
      <c r="K243" s="48" t="e">
        <f t="shared" si="102"/>
        <v>#VALUE!</v>
      </c>
      <c r="L243" s="48" t="e">
        <f t="shared" si="102"/>
        <v>#VALUE!</v>
      </c>
      <c r="M243" s="48" t="e">
        <f t="shared" si="102"/>
        <v>#VALUE!</v>
      </c>
      <c r="N243" s="48" t="e">
        <f t="shared" si="102"/>
        <v>#VALUE!</v>
      </c>
      <c r="O243" s="48" t="e">
        <f t="shared" si="102"/>
        <v>#VALUE!</v>
      </c>
      <c r="P243" s="48" t="e">
        <f t="shared" si="102"/>
        <v>#VALUE!</v>
      </c>
      <c r="Q243" s="48" t="e">
        <f t="shared" si="102"/>
        <v>#VALUE!</v>
      </c>
      <c r="R243" s="48" t="e">
        <f t="shared" si="102"/>
        <v>#VALUE!</v>
      </c>
      <c r="S243" s="48" t="e">
        <f t="shared" si="102"/>
        <v>#VALUE!</v>
      </c>
      <c r="T243" s="48" t="e">
        <f t="shared" si="102"/>
        <v>#VALUE!</v>
      </c>
      <c r="U243" s="48" t="e">
        <f t="shared" si="102"/>
        <v>#VALUE!</v>
      </c>
      <c r="V243" s="48" t="e">
        <f t="shared" si="102"/>
        <v>#VALUE!</v>
      </c>
      <c r="W243" s="48" t="e">
        <f t="shared" si="102"/>
        <v>#VALUE!</v>
      </c>
      <c r="X243" s="48" t="e">
        <f t="shared" si="102"/>
        <v>#VALUE!</v>
      </c>
      <c r="Y243" s="48" t="e">
        <f t="shared" si="102"/>
        <v>#VALUE!</v>
      </c>
      <c r="Z243" s="48" t="e">
        <f t="shared" si="102"/>
        <v>#VALUE!</v>
      </c>
      <c r="AA243" s="48" t="e">
        <f t="shared" si="102"/>
        <v>#VALUE!</v>
      </c>
      <c r="AB243" s="48" t="e">
        <f t="shared" si="102"/>
        <v>#VALUE!</v>
      </c>
      <c r="AC243" s="48" t="e">
        <f t="shared" si="102"/>
        <v>#VALUE!</v>
      </c>
      <c r="AD243" s="48" t="e">
        <f t="shared" si="102"/>
        <v>#VALUE!</v>
      </c>
      <c r="AE243" s="48" t="e">
        <f t="shared" si="102"/>
        <v>#VALUE!</v>
      </c>
      <c r="AF243" s="48" t="e">
        <f t="shared" si="102"/>
        <v>#VALUE!</v>
      </c>
      <c r="AG243" s="48" t="e">
        <f t="shared" si="102"/>
        <v>#VALUE!</v>
      </c>
      <c r="AH243" s="49" t="s">
        <v>28</v>
      </c>
      <c r="AI243" s="47">
        <f>_xlfn.AGGREGATE(9,6,C243:AG243)</f>
        <v>0</v>
      </c>
      <c r="AJ243" s="37"/>
    </row>
    <row r="244" spans="2:38" hidden="1" x14ac:dyDescent="0.2">
      <c r="B244" s="44" t="s">
        <v>29</v>
      </c>
      <c r="C244" s="45" t="e">
        <f t="shared" ref="C244:AG244" si="103">IF(AND(DAY(C234)&gt;=8,DAY(C234)&lt;=14,C235="土"),1,0)</f>
        <v>#VALUE!</v>
      </c>
      <c r="D244" s="45" t="e">
        <f t="shared" si="103"/>
        <v>#VALUE!</v>
      </c>
      <c r="E244" s="45" t="e">
        <f t="shared" si="103"/>
        <v>#VALUE!</v>
      </c>
      <c r="F244" s="45" t="e">
        <f t="shared" si="103"/>
        <v>#VALUE!</v>
      </c>
      <c r="G244" s="45" t="e">
        <f t="shared" si="103"/>
        <v>#VALUE!</v>
      </c>
      <c r="H244" s="45" t="e">
        <f t="shared" si="103"/>
        <v>#VALUE!</v>
      </c>
      <c r="I244" s="45" t="e">
        <f t="shared" si="103"/>
        <v>#VALUE!</v>
      </c>
      <c r="J244" s="45" t="e">
        <f t="shared" si="103"/>
        <v>#VALUE!</v>
      </c>
      <c r="K244" s="45" t="e">
        <f t="shared" si="103"/>
        <v>#VALUE!</v>
      </c>
      <c r="L244" s="45" t="e">
        <f t="shared" si="103"/>
        <v>#VALUE!</v>
      </c>
      <c r="M244" s="45" t="e">
        <f t="shared" si="103"/>
        <v>#VALUE!</v>
      </c>
      <c r="N244" s="45" t="e">
        <f t="shared" si="103"/>
        <v>#VALUE!</v>
      </c>
      <c r="O244" s="45" t="e">
        <f t="shared" si="103"/>
        <v>#VALUE!</v>
      </c>
      <c r="P244" s="45" t="e">
        <f t="shared" si="103"/>
        <v>#VALUE!</v>
      </c>
      <c r="Q244" s="45" t="e">
        <f t="shared" si="103"/>
        <v>#VALUE!</v>
      </c>
      <c r="R244" s="45" t="e">
        <f t="shared" si="103"/>
        <v>#VALUE!</v>
      </c>
      <c r="S244" s="45" t="e">
        <f t="shared" si="103"/>
        <v>#VALUE!</v>
      </c>
      <c r="T244" s="45" t="e">
        <f t="shared" si="103"/>
        <v>#VALUE!</v>
      </c>
      <c r="U244" s="45" t="e">
        <f t="shared" si="103"/>
        <v>#VALUE!</v>
      </c>
      <c r="V244" s="45" t="e">
        <f t="shared" si="103"/>
        <v>#VALUE!</v>
      </c>
      <c r="W244" s="45" t="e">
        <f t="shared" si="103"/>
        <v>#VALUE!</v>
      </c>
      <c r="X244" s="45" t="e">
        <f t="shared" si="103"/>
        <v>#VALUE!</v>
      </c>
      <c r="Y244" s="45" t="e">
        <f t="shared" si="103"/>
        <v>#VALUE!</v>
      </c>
      <c r="Z244" s="45" t="e">
        <f t="shared" si="103"/>
        <v>#VALUE!</v>
      </c>
      <c r="AA244" s="45" t="e">
        <f t="shared" si="103"/>
        <v>#VALUE!</v>
      </c>
      <c r="AB244" s="45" t="e">
        <f t="shared" si="103"/>
        <v>#VALUE!</v>
      </c>
      <c r="AC244" s="45" t="e">
        <f t="shared" si="103"/>
        <v>#VALUE!</v>
      </c>
      <c r="AD244" s="45" t="e">
        <f t="shared" si="103"/>
        <v>#VALUE!</v>
      </c>
      <c r="AE244" s="45" t="e">
        <f t="shared" si="103"/>
        <v>#VALUE!</v>
      </c>
      <c r="AF244" s="45" t="e">
        <f t="shared" si="103"/>
        <v>#VALUE!</v>
      </c>
      <c r="AG244" s="45" t="e">
        <f t="shared" si="103"/>
        <v>#VALUE!</v>
      </c>
      <c r="AH244" s="46" t="s">
        <v>26</v>
      </c>
      <c r="AI244" s="47">
        <f>_xlfn.AGGREGATE(9,6,C244:AG244)</f>
        <v>0</v>
      </c>
      <c r="AJ244" s="37"/>
    </row>
    <row r="245" spans="2:38" hidden="1" x14ac:dyDescent="0.2">
      <c r="B245" s="44" t="s">
        <v>30</v>
      </c>
      <c r="C245" s="48" t="e">
        <f t="shared" ref="C245:AG245" si="104">IF(AND(DAY(C234)&gt;=8,DAY(C234)&lt;=14,C235="土",OR(C240="休",C240="雨")),1,0)</f>
        <v>#VALUE!</v>
      </c>
      <c r="D245" s="48" t="e">
        <f t="shared" si="104"/>
        <v>#VALUE!</v>
      </c>
      <c r="E245" s="48" t="e">
        <f t="shared" si="104"/>
        <v>#VALUE!</v>
      </c>
      <c r="F245" s="48" t="e">
        <f t="shared" si="104"/>
        <v>#VALUE!</v>
      </c>
      <c r="G245" s="48" t="e">
        <f t="shared" si="104"/>
        <v>#VALUE!</v>
      </c>
      <c r="H245" s="48" t="e">
        <f t="shared" si="104"/>
        <v>#VALUE!</v>
      </c>
      <c r="I245" s="48" t="e">
        <f t="shared" si="104"/>
        <v>#VALUE!</v>
      </c>
      <c r="J245" s="48" t="e">
        <f t="shared" si="104"/>
        <v>#VALUE!</v>
      </c>
      <c r="K245" s="48" t="e">
        <f t="shared" si="104"/>
        <v>#VALUE!</v>
      </c>
      <c r="L245" s="48" t="e">
        <f t="shared" si="104"/>
        <v>#VALUE!</v>
      </c>
      <c r="M245" s="48" t="e">
        <f t="shared" si="104"/>
        <v>#VALUE!</v>
      </c>
      <c r="N245" s="48" t="e">
        <f t="shared" si="104"/>
        <v>#VALUE!</v>
      </c>
      <c r="O245" s="48" t="e">
        <f t="shared" si="104"/>
        <v>#VALUE!</v>
      </c>
      <c r="P245" s="48" t="e">
        <f t="shared" si="104"/>
        <v>#VALUE!</v>
      </c>
      <c r="Q245" s="48" t="e">
        <f t="shared" si="104"/>
        <v>#VALUE!</v>
      </c>
      <c r="R245" s="48" t="e">
        <f t="shared" si="104"/>
        <v>#VALUE!</v>
      </c>
      <c r="S245" s="48" t="e">
        <f t="shared" si="104"/>
        <v>#VALUE!</v>
      </c>
      <c r="T245" s="48" t="e">
        <f t="shared" si="104"/>
        <v>#VALUE!</v>
      </c>
      <c r="U245" s="48" t="e">
        <f t="shared" si="104"/>
        <v>#VALUE!</v>
      </c>
      <c r="V245" s="48" t="e">
        <f t="shared" si="104"/>
        <v>#VALUE!</v>
      </c>
      <c r="W245" s="48" t="e">
        <f t="shared" si="104"/>
        <v>#VALUE!</v>
      </c>
      <c r="X245" s="48" t="e">
        <f t="shared" si="104"/>
        <v>#VALUE!</v>
      </c>
      <c r="Y245" s="48" t="e">
        <f t="shared" si="104"/>
        <v>#VALUE!</v>
      </c>
      <c r="Z245" s="48" t="e">
        <f t="shared" si="104"/>
        <v>#VALUE!</v>
      </c>
      <c r="AA245" s="48" t="e">
        <f t="shared" si="104"/>
        <v>#VALUE!</v>
      </c>
      <c r="AB245" s="48" t="e">
        <f t="shared" si="104"/>
        <v>#VALUE!</v>
      </c>
      <c r="AC245" s="48" t="e">
        <f t="shared" si="104"/>
        <v>#VALUE!</v>
      </c>
      <c r="AD245" s="48" t="e">
        <f t="shared" si="104"/>
        <v>#VALUE!</v>
      </c>
      <c r="AE245" s="48" t="e">
        <f t="shared" si="104"/>
        <v>#VALUE!</v>
      </c>
      <c r="AF245" s="48" t="e">
        <f t="shared" si="104"/>
        <v>#VALUE!</v>
      </c>
      <c r="AG245" s="48" t="e">
        <f t="shared" si="104"/>
        <v>#VALUE!</v>
      </c>
      <c r="AH245" s="49" t="s">
        <v>28</v>
      </c>
      <c r="AI245" s="47">
        <f>_xlfn.AGGREGATE(9,6,C245:AG245)</f>
        <v>0</v>
      </c>
      <c r="AJ245" s="37"/>
    </row>
    <row r="246" spans="2:38" s="34" customFormat="1" x14ac:dyDescent="0.2">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c r="AA246" s="58"/>
      <c r="AB246" s="58"/>
      <c r="AC246" s="58"/>
      <c r="AD246" s="58"/>
      <c r="AE246" s="58"/>
      <c r="AF246" s="58"/>
      <c r="AG246" s="58"/>
      <c r="AI246" s="58"/>
      <c r="AL246" s="57"/>
    </row>
    <row r="247" spans="2:38" hidden="1" x14ac:dyDescent="0.2">
      <c r="C247" s="2" t="e">
        <f>YEAR(C250)</f>
        <v>#VALUE!</v>
      </c>
      <c r="D247" s="2" t="e">
        <f>MONTH(C250)</f>
        <v>#VALUE!</v>
      </c>
    </row>
    <row r="248" spans="2:38" x14ac:dyDescent="0.2">
      <c r="B248" s="7" t="s">
        <v>16</v>
      </c>
      <c r="C248" s="96" t="e">
        <f>C250</f>
        <v>#VALUE!</v>
      </c>
      <c r="D248" s="96"/>
      <c r="E248" s="96"/>
      <c r="F248" s="96"/>
      <c r="G248" s="96"/>
      <c r="H248" s="96"/>
      <c r="I248" s="96"/>
      <c r="J248" s="96"/>
      <c r="K248" s="96"/>
      <c r="L248" s="96"/>
      <c r="M248" s="96"/>
      <c r="N248" s="96"/>
      <c r="O248" s="96"/>
      <c r="P248" s="96"/>
      <c r="Q248" s="96"/>
      <c r="R248" s="96"/>
      <c r="S248" s="96"/>
      <c r="T248" s="96"/>
      <c r="U248" s="96"/>
      <c r="V248" s="96"/>
      <c r="W248" s="96"/>
      <c r="X248" s="96"/>
      <c r="Y248" s="96"/>
      <c r="Z248" s="96"/>
      <c r="AA248" s="96"/>
      <c r="AB248" s="96"/>
      <c r="AC248" s="96"/>
      <c r="AD248" s="96"/>
      <c r="AE248" s="96"/>
      <c r="AF248" s="96"/>
      <c r="AG248" s="96"/>
      <c r="AH248" s="96"/>
      <c r="AI248" s="96"/>
    </row>
    <row r="249" spans="2:38" hidden="1" x14ac:dyDescent="0.2">
      <c r="B249" s="51"/>
      <c r="C249" s="30" t="e">
        <f>DATE($C247,$D247,1)</f>
        <v>#VALUE!</v>
      </c>
      <c r="D249" s="30" t="e">
        <f t="shared" ref="D249:AG249" si="105">C249+1</f>
        <v>#VALUE!</v>
      </c>
      <c r="E249" s="30" t="e">
        <f t="shared" si="105"/>
        <v>#VALUE!</v>
      </c>
      <c r="F249" s="30" t="e">
        <f t="shared" si="105"/>
        <v>#VALUE!</v>
      </c>
      <c r="G249" s="30" t="e">
        <f t="shared" si="105"/>
        <v>#VALUE!</v>
      </c>
      <c r="H249" s="30" t="e">
        <f t="shared" si="105"/>
        <v>#VALUE!</v>
      </c>
      <c r="I249" s="30" t="e">
        <f t="shared" si="105"/>
        <v>#VALUE!</v>
      </c>
      <c r="J249" s="30" t="e">
        <f t="shared" si="105"/>
        <v>#VALUE!</v>
      </c>
      <c r="K249" s="30" t="e">
        <f t="shared" si="105"/>
        <v>#VALUE!</v>
      </c>
      <c r="L249" s="30" t="e">
        <f t="shared" si="105"/>
        <v>#VALUE!</v>
      </c>
      <c r="M249" s="30" t="e">
        <f t="shared" si="105"/>
        <v>#VALUE!</v>
      </c>
      <c r="N249" s="30" t="e">
        <f t="shared" si="105"/>
        <v>#VALUE!</v>
      </c>
      <c r="O249" s="30" t="e">
        <f t="shared" si="105"/>
        <v>#VALUE!</v>
      </c>
      <c r="P249" s="30" t="e">
        <f t="shared" si="105"/>
        <v>#VALUE!</v>
      </c>
      <c r="Q249" s="30" t="e">
        <f t="shared" si="105"/>
        <v>#VALUE!</v>
      </c>
      <c r="R249" s="30" t="e">
        <f t="shared" si="105"/>
        <v>#VALUE!</v>
      </c>
      <c r="S249" s="30" t="e">
        <f t="shared" si="105"/>
        <v>#VALUE!</v>
      </c>
      <c r="T249" s="30" t="e">
        <f t="shared" si="105"/>
        <v>#VALUE!</v>
      </c>
      <c r="U249" s="30" t="e">
        <f t="shared" si="105"/>
        <v>#VALUE!</v>
      </c>
      <c r="V249" s="30" t="e">
        <f t="shared" si="105"/>
        <v>#VALUE!</v>
      </c>
      <c r="W249" s="30" t="e">
        <f t="shared" si="105"/>
        <v>#VALUE!</v>
      </c>
      <c r="X249" s="30" t="e">
        <f t="shared" si="105"/>
        <v>#VALUE!</v>
      </c>
      <c r="Y249" s="30" t="e">
        <f t="shared" si="105"/>
        <v>#VALUE!</v>
      </c>
      <c r="Z249" s="30" t="e">
        <f t="shared" si="105"/>
        <v>#VALUE!</v>
      </c>
      <c r="AA249" s="30" t="e">
        <f t="shared" si="105"/>
        <v>#VALUE!</v>
      </c>
      <c r="AB249" s="30" t="e">
        <f t="shared" si="105"/>
        <v>#VALUE!</v>
      </c>
      <c r="AC249" s="30" t="e">
        <f t="shared" si="105"/>
        <v>#VALUE!</v>
      </c>
      <c r="AD249" s="30" t="e">
        <f t="shared" si="105"/>
        <v>#VALUE!</v>
      </c>
      <c r="AE249" s="30" t="e">
        <f t="shared" si="105"/>
        <v>#VALUE!</v>
      </c>
      <c r="AF249" s="30" t="e">
        <f t="shared" si="105"/>
        <v>#VALUE!</v>
      </c>
      <c r="AG249" s="30" t="e">
        <f t="shared" si="105"/>
        <v>#VALUE!</v>
      </c>
      <c r="AH249" s="52"/>
      <c r="AI249" s="53"/>
    </row>
    <row r="250" spans="2:38" x14ac:dyDescent="0.2">
      <c r="B250" s="54" t="s">
        <v>17</v>
      </c>
      <c r="C250" s="55" t="e">
        <f>IF(EDATE(C233,1)&gt;$G$5,"",EDATE(C233,1))</f>
        <v>#VALUE!</v>
      </c>
      <c r="D250" s="30" t="e">
        <f t="shared" ref="D250:AG250" si="106">IF(D249&gt;$G$5,"",IF(C250=EOMONTH(DATE($C247,$D247,1),0),"",IF(C250="","",C250+1)))</f>
        <v>#VALUE!</v>
      </c>
      <c r="E250" s="30" t="e">
        <f t="shared" si="106"/>
        <v>#VALUE!</v>
      </c>
      <c r="F250" s="30" t="e">
        <f t="shared" si="106"/>
        <v>#VALUE!</v>
      </c>
      <c r="G250" s="30" t="e">
        <f t="shared" si="106"/>
        <v>#VALUE!</v>
      </c>
      <c r="H250" s="30" t="e">
        <f t="shared" si="106"/>
        <v>#VALUE!</v>
      </c>
      <c r="I250" s="30" t="e">
        <f t="shared" si="106"/>
        <v>#VALUE!</v>
      </c>
      <c r="J250" s="30" t="e">
        <f t="shared" si="106"/>
        <v>#VALUE!</v>
      </c>
      <c r="K250" s="30" t="e">
        <f t="shared" si="106"/>
        <v>#VALUE!</v>
      </c>
      <c r="L250" s="30" t="e">
        <f t="shared" si="106"/>
        <v>#VALUE!</v>
      </c>
      <c r="M250" s="30" t="e">
        <f t="shared" si="106"/>
        <v>#VALUE!</v>
      </c>
      <c r="N250" s="30" t="e">
        <f t="shared" si="106"/>
        <v>#VALUE!</v>
      </c>
      <c r="O250" s="30" t="e">
        <f t="shared" si="106"/>
        <v>#VALUE!</v>
      </c>
      <c r="P250" s="30" t="e">
        <f t="shared" si="106"/>
        <v>#VALUE!</v>
      </c>
      <c r="Q250" s="30" t="e">
        <f t="shared" si="106"/>
        <v>#VALUE!</v>
      </c>
      <c r="R250" s="30" t="e">
        <f t="shared" si="106"/>
        <v>#VALUE!</v>
      </c>
      <c r="S250" s="30" t="e">
        <f t="shared" si="106"/>
        <v>#VALUE!</v>
      </c>
      <c r="T250" s="30" t="e">
        <f t="shared" si="106"/>
        <v>#VALUE!</v>
      </c>
      <c r="U250" s="30" t="e">
        <f t="shared" si="106"/>
        <v>#VALUE!</v>
      </c>
      <c r="V250" s="30" t="e">
        <f t="shared" si="106"/>
        <v>#VALUE!</v>
      </c>
      <c r="W250" s="30" t="e">
        <f t="shared" si="106"/>
        <v>#VALUE!</v>
      </c>
      <c r="X250" s="30" t="e">
        <f t="shared" si="106"/>
        <v>#VALUE!</v>
      </c>
      <c r="Y250" s="30" t="e">
        <f t="shared" si="106"/>
        <v>#VALUE!</v>
      </c>
      <c r="Z250" s="30" t="e">
        <f t="shared" si="106"/>
        <v>#VALUE!</v>
      </c>
      <c r="AA250" s="30" t="e">
        <f t="shared" si="106"/>
        <v>#VALUE!</v>
      </c>
      <c r="AB250" s="30" t="e">
        <f t="shared" si="106"/>
        <v>#VALUE!</v>
      </c>
      <c r="AC250" s="30" t="e">
        <f t="shared" si="106"/>
        <v>#VALUE!</v>
      </c>
      <c r="AD250" s="30" t="e">
        <f t="shared" si="106"/>
        <v>#VALUE!</v>
      </c>
      <c r="AE250" s="30" t="e">
        <f t="shared" si="106"/>
        <v>#VALUE!</v>
      </c>
      <c r="AF250" s="30" t="e">
        <f t="shared" si="106"/>
        <v>#VALUE!</v>
      </c>
      <c r="AG250" s="30" t="e">
        <f t="shared" si="106"/>
        <v>#VALUE!</v>
      </c>
      <c r="AH250" s="31" t="s">
        <v>18</v>
      </c>
      <c r="AI250" s="32">
        <f>+COUNTIFS(C251:AG251,"土",C252:AG252,"")+COUNTIFS(C251:AG251,"日",C252:AG252,"")</f>
        <v>0</v>
      </c>
    </row>
    <row r="251" spans="2:38" s="34" customFormat="1" x14ac:dyDescent="0.2">
      <c r="B251" s="56" t="s">
        <v>19</v>
      </c>
      <c r="C251" s="33" t="str">
        <f t="shared" ref="C251:AG251" si="107">IFERROR(TEXT(WEEKDAY(+C250),"aaa"),"")</f>
        <v/>
      </c>
      <c r="D251" s="33" t="str">
        <f t="shared" si="107"/>
        <v/>
      </c>
      <c r="E251" s="33" t="str">
        <f t="shared" si="107"/>
        <v/>
      </c>
      <c r="F251" s="33" t="str">
        <f t="shared" si="107"/>
        <v/>
      </c>
      <c r="G251" s="33" t="str">
        <f t="shared" si="107"/>
        <v/>
      </c>
      <c r="H251" s="33" t="str">
        <f t="shared" si="107"/>
        <v/>
      </c>
      <c r="I251" s="33" t="str">
        <f t="shared" si="107"/>
        <v/>
      </c>
      <c r="J251" s="33" t="str">
        <f t="shared" si="107"/>
        <v/>
      </c>
      <c r="K251" s="33" t="str">
        <f t="shared" si="107"/>
        <v/>
      </c>
      <c r="L251" s="33" t="str">
        <f t="shared" si="107"/>
        <v/>
      </c>
      <c r="M251" s="33" t="str">
        <f t="shared" si="107"/>
        <v/>
      </c>
      <c r="N251" s="33" t="str">
        <f t="shared" si="107"/>
        <v/>
      </c>
      <c r="O251" s="33" t="str">
        <f t="shared" si="107"/>
        <v/>
      </c>
      <c r="P251" s="33" t="str">
        <f t="shared" si="107"/>
        <v/>
      </c>
      <c r="Q251" s="33" t="str">
        <f t="shared" si="107"/>
        <v/>
      </c>
      <c r="R251" s="33" t="str">
        <f t="shared" si="107"/>
        <v/>
      </c>
      <c r="S251" s="33" t="str">
        <f t="shared" si="107"/>
        <v/>
      </c>
      <c r="T251" s="33" t="str">
        <f t="shared" si="107"/>
        <v/>
      </c>
      <c r="U251" s="33" t="str">
        <f t="shared" si="107"/>
        <v/>
      </c>
      <c r="V251" s="33" t="str">
        <f t="shared" si="107"/>
        <v/>
      </c>
      <c r="W251" s="33" t="str">
        <f t="shared" si="107"/>
        <v/>
      </c>
      <c r="X251" s="33" t="str">
        <f t="shared" si="107"/>
        <v/>
      </c>
      <c r="Y251" s="33" t="str">
        <f t="shared" si="107"/>
        <v/>
      </c>
      <c r="Z251" s="33" t="str">
        <f t="shared" si="107"/>
        <v/>
      </c>
      <c r="AA251" s="33" t="str">
        <f t="shared" si="107"/>
        <v/>
      </c>
      <c r="AB251" s="33" t="str">
        <f t="shared" si="107"/>
        <v/>
      </c>
      <c r="AC251" s="33" t="str">
        <f t="shared" si="107"/>
        <v/>
      </c>
      <c r="AD251" s="33" t="str">
        <f t="shared" si="107"/>
        <v/>
      </c>
      <c r="AE251" s="33" t="str">
        <f t="shared" si="107"/>
        <v/>
      </c>
      <c r="AF251" s="33" t="str">
        <f t="shared" si="107"/>
        <v/>
      </c>
      <c r="AG251" s="33" t="str">
        <f t="shared" si="107"/>
        <v/>
      </c>
      <c r="AH251" s="31" t="s">
        <v>20</v>
      </c>
      <c r="AI251" s="32">
        <f>+COUNTIF(C252:AG252,"夏休")+COUNTIF(C252:AG252,"冬休")+COUNTIF(C252:AG252,"中止")</f>
        <v>0</v>
      </c>
      <c r="AL251" s="57"/>
    </row>
    <row r="252" spans="2:38" s="34" customFormat="1" ht="13.5" customHeight="1" x14ac:dyDescent="0.2">
      <c r="B252" s="84" t="s">
        <v>20</v>
      </c>
      <c r="C252" s="85"/>
      <c r="D252" s="86"/>
      <c r="E252" s="86"/>
      <c r="F252" s="86"/>
      <c r="G252" s="86"/>
      <c r="H252" s="86"/>
      <c r="I252" s="86"/>
      <c r="J252" s="86"/>
      <c r="K252" s="86"/>
      <c r="L252" s="86"/>
      <c r="M252" s="86"/>
      <c r="N252" s="86"/>
      <c r="O252" s="86"/>
      <c r="P252" s="86"/>
      <c r="Q252" s="86"/>
      <c r="R252" s="86"/>
      <c r="S252" s="86"/>
      <c r="T252" s="86"/>
      <c r="U252" s="86"/>
      <c r="V252" s="86"/>
      <c r="W252" s="86"/>
      <c r="X252" s="86"/>
      <c r="Y252" s="86"/>
      <c r="Z252" s="86"/>
      <c r="AA252" s="86"/>
      <c r="AB252" s="86"/>
      <c r="AC252" s="86"/>
      <c r="AD252" s="86"/>
      <c r="AE252" s="86"/>
      <c r="AF252" s="86"/>
      <c r="AG252" s="87"/>
      <c r="AH252" s="35" t="s">
        <v>1</v>
      </c>
      <c r="AI252" s="36">
        <f>COUNT(C250:AG250)-AI251</f>
        <v>0</v>
      </c>
      <c r="AL252" s="57"/>
    </row>
    <row r="253" spans="2:38" s="34" customFormat="1" ht="13.5" customHeight="1" x14ac:dyDescent="0.2">
      <c r="B253" s="84"/>
      <c r="C253" s="85"/>
      <c r="D253" s="86"/>
      <c r="E253" s="86"/>
      <c r="F253" s="86"/>
      <c r="G253" s="86"/>
      <c r="H253" s="86"/>
      <c r="I253" s="86"/>
      <c r="J253" s="86"/>
      <c r="K253" s="86"/>
      <c r="L253" s="86"/>
      <c r="M253" s="86"/>
      <c r="N253" s="86"/>
      <c r="O253" s="86"/>
      <c r="P253" s="86"/>
      <c r="Q253" s="86"/>
      <c r="R253" s="86"/>
      <c r="S253" s="86"/>
      <c r="T253" s="86"/>
      <c r="U253" s="86"/>
      <c r="V253" s="86"/>
      <c r="W253" s="86"/>
      <c r="X253" s="86"/>
      <c r="Y253" s="86"/>
      <c r="Z253" s="86"/>
      <c r="AA253" s="86"/>
      <c r="AB253" s="86"/>
      <c r="AC253" s="86"/>
      <c r="AD253" s="86"/>
      <c r="AE253" s="86"/>
      <c r="AF253" s="86"/>
      <c r="AG253" s="87"/>
      <c r="AH253" s="35" t="s">
        <v>21</v>
      </c>
      <c r="AI253" s="36">
        <f>+COUNTIF(C254:AG255,"休")</f>
        <v>0</v>
      </c>
      <c r="AJ253" s="37" t="e">
        <f>IF(AI254&gt;0.285,"",IF(AI253&lt;AI250,"←計画日数が足りません",""))</f>
        <v>#DIV/0!</v>
      </c>
      <c r="AL253" s="57"/>
    </row>
    <row r="254" spans="2:38" s="34" customFormat="1" ht="13.5" customHeight="1" x14ac:dyDescent="0.2">
      <c r="B254" s="88" t="s">
        <v>7</v>
      </c>
      <c r="C254" s="89"/>
      <c r="D254" s="90"/>
      <c r="E254" s="90"/>
      <c r="F254" s="90"/>
      <c r="G254" s="90"/>
      <c r="H254" s="90"/>
      <c r="I254" s="90"/>
      <c r="J254" s="90"/>
      <c r="K254" s="90"/>
      <c r="L254" s="90"/>
      <c r="M254" s="90"/>
      <c r="N254" s="90"/>
      <c r="O254" s="90"/>
      <c r="P254" s="90"/>
      <c r="Q254" s="90"/>
      <c r="R254" s="90"/>
      <c r="S254" s="90"/>
      <c r="T254" s="90"/>
      <c r="U254" s="90"/>
      <c r="V254" s="90"/>
      <c r="W254" s="90"/>
      <c r="X254" s="90"/>
      <c r="Y254" s="90"/>
      <c r="Z254" s="90"/>
      <c r="AA254" s="90"/>
      <c r="AB254" s="90"/>
      <c r="AC254" s="90"/>
      <c r="AD254" s="90"/>
      <c r="AE254" s="90"/>
      <c r="AF254" s="90"/>
      <c r="AG254" s="91"/>
      <c r="AH254" s="35" t="s">
        <v>22</v>
      </c>
      <c r="AI254" s="38" t="e">
        <f>+AI253/AI252</f>
        <v>#DIV/0!</v>
      </c>
      <c r="AL254" s="57"/>
    </row>
    <row r="255" spans="2:38" s="34" customFormat="1" x14ac:dyDescent="0.2">
      <c r="B255" s="88"/>
      <c r="C255" s="89"/>
      <c r="D255" s="90"/>
      <c r="E255" s="90"/>
      <c r="F255" s="90"/>
      <c r="G255" s="90"/>
      <c r="H255" s="90"/>
      <c r="I255" s="90"/>
      <c r="J255" s="90"/>
      <c r="K255" s="90"/>
      <c r="L255" s="90"/>
      <c r="M255" s="90"/>
      <c r="N255" s="90"/>
      <c r="O255" s="90"/>
      <c r="P255" s="90"/>
      <c r="Q255" s="90"/>
      <c r="R255" s="90"/>
      <c r="S255" s="90"/>
      <c r="T255" s="90"/>
      <c r="U255" s="90"/>
      <c r="V255" s="90"/>
      <c r="W255" s="90"/>
      <c r="X255" s="90"/>
      <c r="Y255" s="90"/>
      <c r="Z255" s="90"/>
      <c r="AA255" s="90"/>
      <c r="AB255" s="90"/>
      <c r="AC255" s="90"/>
      <c r="AD255" s="90"/>
      <c r="AE255" s="90"/>
      <c r="AF255" s="90"/>
      <c r="AG255" s="91"/>
      <c r="AH255" s="35" t="s">
        <v>2</v>
      </c>
      <c r="AI255" s="36">
        <f>+COUNTA(C256:AG257)</f>
        <v>0</v>
      </c>
      <c r="AL255" s="57"/>
    </row>
    <row r="256" spans="2:38" s="34" customFormat="1" x14ac:dyDescent="0.2">
      <c r="B256" s="92" t="s">
        <v>11</v>
      </c>
      <c r="C256" s="93"/>
      <c r="D256" s="94"/>
      <c r="E256" s="94"/>
      <c r="F256" s="94"/>
      <c r="G256" s="94"/>
      <c r="H256" s="94"/>
      <c r="I256" s="94"/>
      <c r="J256" s="94"/>
      <c r="K256" s="94"/>
      <c r="L256" s="94"/>
      <c r="M256" s="94"/>
      <c r="N256" s="94"/>
      <c r="O256" s="94"/>
      <c r="P256" s="94"/>
      <c r="Q256" s="94"/>
      <c r="R256" s="94"/>
      <c r="S256" s="94"/>
      <c r="T256" s="94"/>
      <c r="U256" s="94"/>
      <c r="V256" s="94"/>
      <c r="W256" s="94"/>
      <c r="X256" s="94"/>
      <c r="Y256" s="94"/>
      <c r="Z256" s="94"/>
      <c r="AA256" s="94"/>
      <c r="AB256" s="94"/>
      <c r="AC256" s="94"/>
      <c r="AD256" s="94"/>
      <c r="AE256" s="94"/>
      <c r="AF256" s="94"/>
      <c r="AG256" s="95"/>
      <c r="AH256" s="39" t="s">
        <v>23</v>
      </c>
      <c r="AI256" s="40" t="e">
        <f>+AI255/AI252</f>
        <v>#DIV/0!</v>
      </c>
      <c r="AL256" s="22">
        <f>+COUNTIF(C254:AG255,"休")</f>
        <v>0</v>
      </c>
    </row>
    <row r="257" spans="2:38" s="34" customFormat="1" x14ac:dyDescent="0.2">
      <c r="B257" s="92"/>
      <c r="C257" s="93"/>
      <c r="D257" s="94"/>
      <c r="E257" s="94"/>
      <c r="F257" s="94"/>
      <c r="G257" s="94"/>
      <c r="H257" s="94"/>
      <c r="I257" s="94"/>
      <c r="J257" s="94"/>
      <c r="K257" s="94"/>
      <c r="L257" s="94"/>
      <c r="M257" s="94"/>
      <c r="N257" s="94"/>
      <c r="O257" s="94"/>
      <c r="P257" s="94"/>
      <c r="Q257" s="94"/>
      <c r="R257" s="94"/>
      <c r="S257" s="94"/>
      <c r="T257" s="94"/>
      <c r="U257" s="94"/>
      <c r="V257" s="94"/>
      <c r="W257" s="94"/>
      <c r="X257" s="94"/>
      <c r="Y257" s="94"/>
      <c r="Z257" s="94"/>
      <c r="AA257" s="94"/>
      <c r="AB257" s="94"/>
      <c r="AC257" s="94"/>
      <c r="AD257" s="94"/>
      <c r="AE257" s="94"/>
      <c r="AF257" s="94"/>
      <c r="AG257" s="95"/>
      <c r="AH257" s="41" t="s">
        <v>24</v>
      </c>
      <c r="AI257" s="42" t="str">
        <f>IF(7&gt;AI252,"対象外",IF(AI255&gt;=AI250,"OK","NG"))</f>
        <v>対象外</v>
      </c>
      <c r="AJ257" s="37" t="str">
        <f>IF(AI257="対象外","←７日間に満たない期間は達成判定の対象外",IF(AI257="NG","←月単位未達成","←月単位達成"))</f>
        <v>←７日間に満たない期間は達成判定の対象外</v>
      </c>
      <c r="AL257" s="43" t="str">
        <f>IF(7&gt;AI252,"対象外",IF(AL256&gt;=AI250,"OK","NG"))</f>
        <v>対象外</v>
      </c>
    </row>
    <row r="258" spans="2:38" hidden="1" x14ac:dyDescent="0.2">
      <c r="B258" s="44" t="s">
        <v>25</v>
      </c>
      <c r="C258" s="45" t="e">
        <f t="shared" ref="C258:AG258" si="108">IF(AND(DAY(C250)&gt;=22,DAY(C250)&lt;=28,C251="土"),1,0)</f>
        <v>#VALUE!</v>
      </c>
      <c r="D258" s="45" t="e">
        <f t="shared" si="108"/>
        <v>#VALUE!</v>
      </c>
      <c r="E258" s="45" t="e">
        <f t="shared" si="108"/>
        <v>#VALUE!</v>
      </c>
      <c r="F258" s="45" t="e">
        <f t="shared" si="108"/>
        <v>#VALUE!</v>
      </c>
      <c r="G258" s="45" t="e">
        <f t="shared" si="108"/>
        <v>#VALUE!</v>
      </c>
      <c r="H258" s="45" t="e">
        <f t="shared" si="108"/>
        <v>#VALUE!</v>
      </c>
      <c r="I258" s="45" t="e">
        <f t="shared" si="108"/>
        <v>#VALUE!</v>
      </c>
      <c r="J258" s="45" t="e">
        <f t="shared" si="108"/>
        <v>#VALUE!</v>
      </c>
      <c r="K258" s="45" t="e">
        <f t="shared" si="108"/>
        <v>#VALUE!</v>
      </c>
      <c r="L258" s="45" t="e">
        <f t="shared" si="108"/>
        <v>#VALUE!</v>
      </c>
      <c r="M258" s="45" t="e">
        <f t="shared" si="108"/>
        <v>#VALUE!</v>
      </c>
      <c r="N258" s="45" t="e">
        <f t="shared" si="108"/>
        <v>#VALUE!</v>
      </c>
      <c r="O258" s="45" t="e">
        <f t="shared" si="108"/>
        <v>#VALUE!</v>
      </c>
      <c r="P258" s="45" t="e">
        <f t="shared" si="108"/>
        <v>#VALUE!</v>
      </c>
      <c r="Q258" s="45" t="e">
        <f t="shared" si="108"/>
        <v>#VALUE!</v>
      </c>
      <c r="R258" s="45" t="e">
        <f t="shared" si="108"/>
        <v>#VALUE!</v>
      </c>
      <c r="S258" s="45" t="e">
        <f t="shared" si="108"/>
        <v>#VALUE!</v>
      </c>
      <c r="T258" s="45" t="e">
        <f t="shared" si="108"/>
        <v>#VALUE!</v>
      </c>
      <c r="U258" s="45" t="e">
        <f t="shared" si="108"/>
        <v>#VALUE!</v>
      </c>
      <c r="V258" s="45" t="e">
        <f t="shared" si="108"/>
        <v>#VALUE!</v>
      </c>
      <c r="W258" s="45" t="e">
        <f t="shared" si="108"/>
        <v>#VALUE!</v>
      </c>
      <c r="X258" s="45" t="e">
        <f t="shared" si="108"/>
        <v>#VALUE!</v>
      </c>
      <c r="Y258" s="45" t="e">
        <f t="shared" si="108"/>
        <v>#VALUE!</v>
      </c>
      <c r="Z258" s="45" t="e">
        <f t="shared" si="108"/>
        <v>#VALUE!</v>
      </c>
      <c r="AA258" s="45" t="e">
        <f t="shared" si="108"/>
        <v>#VALUE!</v>
      </c>
      <c r="AB258" s="45" t="e">
        <f t="shared" si="108"/>
        <v>#VALUE!</v>
      </c>
      <c r="AC258" s="45" t="e">
        <f t="shared" si="108"/>
        <v>#VALUE!</v>
      </c>
      <c r="AD258" s="45" t="e">
        <f t="shared" si="108"/>
        <v>#VALUE!</v>
      </c>
      <c r="AE258" s="45" t="e">
        <f t="shared" si="108"/>
        <v>#VALUE!</v>
      </c>
      <c r="AF258" s="45" t="e">
        <f t="shared" si="108"/>
        <v>#VALUE!</v>
      </c>
      <c r="AG258" s="45" t="e">
        <f t="shared" si="108"/>
        <v>#VALUE!</v>
      </c>
      <c r="AH258" s="46" t="s">
        <v>26</v>
      </c>
      <c r="AI258" s="47">
        <f>_xlfn.AGGREGATE(9,6,C258:AG258)</f>
        <v>0</v>
      </c>
      <c r="AJ258" s="37"/>
    </row>
    <row r="259" spans="2:38" hidden="1" x14ac:dyDescent="0.2">
      <c r="B259" s="44" t="s">
        <v>27</v>
      </c>
      <c r="C259" s="48" t="e">
        <f t="shared" ref="C259:AG259" si="109">IF(AND(DAY(C250)&gt;=22,DAY(C250)&lt;=28,C251="土",OR(C256="休",C256="雨")),1,0)</f>
        <v>#VALUE!</v>
      </c>
      <c r="D259" s="48" t="e">
        <f t="shared" si="109"/>
        <v>#VALUE!</v>
      </c>
      <c r="E259" s="48" t="e">
        <f t="shared" si="109"/>
        <v>#VALUE!</v>
      </c>
      <c r="F259" s="48" t="e">
        <f t="shared" si="109"/>
        <v>#VALUE!</v>
      </c>
      <c r="G259" s="48" t="e">
        <f t="shared" si="109"/>
        <v>#VALUE!</v>
      </c>
      <c r="H259" s="48" t="e">
        <f t="shared" si="109"/>
        <v>#VALUE!</v>
      </c>
      <c r="I259" s="48" t="e">
        <f t="shared" si="109"/>
        <v>#VALUE!</v>
      </c>
      <c r="J259" s="48" t="e">
        <f t="shared" si="109"/>
        <v>#VALUE!</v>
      </c>
      <c r="K259" s="48" t="e">
        <f t="shared" si="109"/>
        <v>#VALUE!</v>
      </c>
      <c r="L259" s="48" t="e">
        <f t="shared" si="109"/>
        <v>#VALUE!</v>
      </c>
      <c r="M259" s="48" t="e">
        <f t="shared" si="109"/>
        <v>#VALUE!</v>
      </c>
      <c r="N259" s="48" t="e">
        <f t="shared" si="109"/>
        <v>#VALUE!</v>
      </c>
      <c r="O259" s="48" t="e">
        <f t="shared" si="109"/>
        <v>#VALUE!</v>
      </c>
      <c r="P259" s="48" t="e">
        <f t="shared" si="109"/>
        <v>#VALUE!</v>
      </c>
      <c r="Q259" s="48" t="e">
        <f t="shared" si="109"/>
        <v>#VALUE!</v>
      </c>
      <c r="R259" s="48" t="e">
        <f t="shared" si="109"/>
        <v>#VALUE!</v>
      </c>
      <c r="S259" s="48" t="e">
        <f t="shared" si="109"/>
        <v>#VALUE!</v>
      </c>
      <c r="T259" s="48" t="e">
        <f t="shared" si="109"/>
        <v>#VALUE!</v>
      </c>
      <c r="U259" s="48" t="e">
        <f t="shared" si="109"/>
        <v>#VALUE!</v>
      </c>
      <c r="V259" s="48" t="e">
        <f t="shared" si="109"/>
        <v>#VALUE!</v>
      </c>
      <c r="W259" s="48" t="e">
        <f t="shared" si="109"/>
        <v>#VALUE!</v>
      </c>
      <c r="X259" s="48" t="e">
        <f t="shared" si="109"/>
        <v>#VALUE!</v>
      </c>
      <c r="Y259" s="48" t="e">
        <f t="shared" si="109"/>
        <v>#VALUE!</v>
      </c>
      <c r="Z259" s="48" t="e">
        <f t="shared" si="109"/>
        <v>#VALUE!</v>
      </c>
      <c r="AA259" s="48" t="e">
        <f t="shared" si="109"/>
        <v>#VALUE!</v>
      </c>
      <c r="AB259" s="48" t="e">
        <f t="shared" si="109"/>
        <v>#VALUE!</v>
      </c>
      <c r="AC259" s="48" t="e">
        <f t="shared" si="109"/>
        <v>#VALUE!</v>
      </c>
      <c r="AD259" s="48" t="e">
        <f t="shared" si="109"/>
        <v>#VALUE!</v>
      </c>
      <c r="AE259" s="48" t="e">
        <f t="shared" si="109"/>
        <v>#VALUE!</v>
      </c>
      <c r="AF259" s="48" t="e">
        <f t="shared" si="109"/>
        <v>#VALUE!</v>
      </c>
      <c r="AG259" s="48" t="e">
        <f t="shared" si="109"/>
        <v>#VALUE!</v>
      </c>
      <c r="AH259" s="49" t="s">
        <v>28</v>
      </c>
      <c r="AI259" s="47">
        <f>_xlfn.AGGREGATE(9,6,C259:AG259)</f>
        <v>0</v>
      </c>
      <c r="AJ259" s="37"/>
    </row>
    <row r="260" spans="2:38" hidden="1" x14ac:dyDescent="0.2">
      <c r="B260" s="44" t="s">
        <v>29</v>
      </c>
      <c r="C260" s="45" t="e">
        <f t="shared" ref="C260:AG260" si="110">IF(AND(DAY(C250)&gt;=8,DAY(C250)&lt;=14,C251="土"),1,0)</f>
        <v>#VALUE!</v>
      </c>
      <c r="D260" s="45" t="e">
        <f t="shared" si="110"/>
        <v>#VALUE!</v>
      </c>
      <c r="E260" s="45" t="e">
        <f t="shared" si="110"/>
        <v>#VALUE!</v>
      </c>
      <c r="F260" s="45" t="e">
        <f t="shared" si="110"/>
        <v>#VALUE!</v>
      </c>
      <c r="G260" s="45" t="e">
        <f t="shared" si="110"/>
        <v>#VALUE!</v>
      </c>
      <c r="H260" s="45" t="e">
        <f t="shared" si="110"/>
        <v>#VALUE!</v>
      </c>
      <c r="I260" s="45" t="e">
        <f t="shared" si="110"/>
        <v>#VALUE!</v>
      </c>
      <c r="J260" s="45" t="e">
        <f t="shared" si="110"/>
        <v>#VALUE!</v>
      </c>
      <c r="K260" s="45" t="e">
        <f t="shared" si="110"/>
        <v>#VALUE!</v>
      </c>
      <c r="L260" s="45" t="e">
        <f t="shared" si="110"/>
        <v>#VALUE!</v>
      </c>
      <c r="M260" s="45" t="e">
        <f t="shared" si="110"/>
        <v>#VALUE!</v>
      </c>
      <c r="N260" s="45" t="e">
        <f t="shared" si="110"/>
        <v>#VALUE!</v>
      </c>
      <c r="O260" s="45" t="e">
        <f t="shared" si="110"/>
        <v>#VALUE!</v>
      </c>
      <c r="P260" s="45" t="e">
        <f t="shared" si="110"/>
        <v>#VALUE!</v>
      </c>
      <c r="Q260" s="45" t="e">
        <f t="shared" si="110"/>
        <v>#VALUE!</v>
      </c>
      <c r="R260" s="45" t="e">
        <f t="shared" si="110"/>
        <v>#VALUE!</v>
      </c>
      <c r="S260" s="45" t="e">
        <f t="shared" si="110"/>
        <v>#VALUE!</v>
      </c>
      <c r="T260" s="45" t="e">
        <f t="shared" si="110"/>
        <v>#VALUE!</v>
      </c>
      <c r="U260" s="45" t="e">
        <f t="shared" si="110"/>
        <v>#VALUE!</v>
      </c>
      <c r="V260" s="45" t="e">
        <f t="shared" si="110"/>
        <v>#VALUE!</v>
      </c>
      <c r="W260" s="45" t="e">
        <f t="shared" si="110"/>
        <v>#VALUE!</v>
      </c>
      <c r="X260" s="45" t="e">
        <f t="shared" si="110"/>
        <v>#VALUE!</v>
      </c>
      <c r="Y260" s="45" t="e">
        <f t="shared" si="110"/>
        <v>#VALUE!</v>
      </c>
      <c r="Z260" s="45" t="e">
        <f t="shared" si="110"/>
        <v>#VALUE!</v>
      </c>
      <c r="AA260" s="45" t="e">
        <f t="shared" si="110"/>
        <v>#VALUE!</v>
      </c>
      <c r="AB260" s="45" t="e">
        <f t="shared" si="110"/>
        <v>#VALUE!</v>
      </c>
      <c r="AC260" s="45" t="e">
        <f t="shared" si="110"/>
        <v>#VALUE!</v>
      </c>
      <c r="AD260" s="45" t="e">
        <f t="shared" si="110"/>
        <v>#VALUE!</v>
      </c>
      <c r="AE260" s="45" t="e">
        <f t="shared" si="110"/>
        <v>#VALUE!</v>
      </c>
      <c r="AF260" s="45" t="e">
        <f t="shared" si="110"/>
        <v>#VALUE!</v>
      </c>
      <c r="AG260" s="45" t="e">
        <f t="shared" si="110"/>
        <v>#VALUE!</v>
      </c>
      <c r="AH260" s="46" t="s">
        <v>26</v>
      </c>
      <c r="AI260" s="47">
        <f>_xlfn.AGGREGATE(9,6,C260:AG260)</f>
        <v>0</v>
      </c>
      <c r="AJ260" s="37"/>
    </row>
    <row r="261" spans="2:38" hidden="1" x14ac:dyDescent="0.2">
      <c r="B261" s="44" t="s">
        <v>30</v>
      </c>
      <c r="C261" s="48" t="e">
        <f t="shared" ref="C261:AG261" si="111">IF(AND(DAY(C250)&gt;=8,DAY(C250)&lt;=14,C251="土",OR(C256="休",C256="雨")),1,0)</f>
        <v>#VALUE!</v>
      </c>
      <c r="D261" s="48" t="e">
        <f t="shared" si="111"/>
        <v>#VALUE!</v>
      </c>
      <c r="E261" s="48" t="e">
        <f t="shared" si="111"/>
        <v>#VALUE!</v>
      </c>
      <c r="F261" s="48" t="e">
        <f t="shared" si="111"/>
        <v>#VALUE!</v>
      </c>
      <c r="G261" s="48" t="e">
        <f t="shared" si="111"/>
        <v>#VALUE!</v>
      </c>
      <c r="H261" s="48" t="e">
        <f t="shared" si="111"/>
        <v>#VALUE!</v>
      </c>
      <c r="I261" s="48" t="e">
        <f t="shared" si="111"/>
        <v>#VALUE!</v>
      </c>
      <c r="J261" s="48" t="e">
        <f t="shared" si="111"/>
        <v>#VALUE!</v>
      </c>
      <c r="K261" s="48" t="e">
        <f t="shared" si="111"/>
        <v>#VALUE!</v>
      </c>
      <c r="L261" s="48" t="e">
        <f t="shared" si="111"/>
        <v>#VALUE!</v>
      </c>
      <c r="M261" s="48" t="e">
        <f t="shared" si="111"/>
        <v>#VALUE!</v>
      </c>
      <c r="N261" s="48" t="e">
        <f t="shared" si="111"/>
        <v>#VALUE!</v>
      </c>
      <c r="O261" s="48" t="e">
        <f t="shared" si="111"/>
        <v>#VALUE!</v>
      </c>
      <c r="P261" s="48" t="e">
        <f t="shared" si="111"/>
        <v>#VALUE!</v>
      </c>
      <c r="Q261" s="48" t="e">
        <f t="shared" si="111"/>
        <v>#VALUE!</v>
      </c>
      <c r="R261" s="48" t="e">
        <f t="shared" si="111"/>
        <v>#VALUE!</v>
      </c>
      <c r="S261" s="48" t="e">
        <f t="shared" si="111"/>
        <v>#VALUE!</v>
      </c>
      <c r="T261" s="48" t="e">
        <f t="shared" si="111"/>
        <v>#VALUE!</v>
      </c>
      <c r="U261" s="48" t="e">
        <f t="shared" si="111"/>
        <v>#VALUE!</v>
      </c>
      <c r="V261" s="48" t="e">
        <f t="shared" si="111"/>
        <v>#VALUE!</v>
      </c>
      <c r="W261" s="48" t="e">
        <f t="shared" si="111"/>
        <v>#VALUE!</v>
      </c>
      <c r="X261" s="48" t="e">
        <f t="shared" si="111"/>
        <v>#VALUE!</v>
      </c>
      <c r="Y261" s="48" t="e">
        <f t="shared" si="111"/>
        <v>#VALUE!</v>
      </c>
      <c r="Z261" s="48" t="e">
        <f t="shared" si="111"/>
        <v>#VALUE!</v>
      </c>
      <c r="AA261" s="48" t="e">
        <f t="shared" si="111"/>
        <v>#VALUE!</v>
      </c>
      <c r="AB261" s="48" t="e">
        <f t="shared" si="111"/>
        <v>#VALUE!</v>
      </c>
      <c r="AC261" s="48" t="e">
        <f t="shared" si="111"/>
        <v>#VALUE!</v>
      </c>
      <c r="AD261" s="48" t="e">
        <f t="shared" si="111"/>
        <v>#VALUE!</v>
      </c>
      <c r="AE261" s="48" t="e">
        <f t="shared" si="111"/>
        <v>#VALUE!</v>
      </c>
      <c r="AF261" s="48" t="e">
        <f t="shared" si="111"/>
        <v>#VALUE!</v>
      </c>
      <c r="AG261" s="48" t="e">
        <f t="shared" si="111"/>
        <v>#VALUE!</v>
      </c>
      <c r="AH261" s="49" t="s">
        <v>28</v>
      </c>
      <c r="AI261" s="47">
        <f>_xlfn.AGGREGATE(9,6,C261:AG261)</f>
        <v>0</v>
      </c>
      <c r="AJ261" s="37"/>
    </row>
    <row r="262" spans="2:38" s="34" customFormat="1" x14ac:dyDescent="0.2">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c r="AA262" s="58"/>
      <c r="AB262" s="58"/>
      <c r="AC262" s="58"/>
      <c r="AD262" s="58"/>
      <c r="AE262" s="58"/>
      <c r="AF262" s="58"/>
      <c r="AG262" s="58"/>
      <c r="AI262" s="58"/>
      <c r="AL262" s="57"/>
    </row>
    <row r="263" spans="2:38" hidden="1" x14ac:dyDescent="0.2">
      <c r="C263" s="2" t="e">
        <f>YEAR(C266)</f>
        <v>#VALUE!</v>
      </c>
      <c r="D263" s="2" t="e">
        <f>MONTH(C266)</f>
        <v>#VALUE!</v>
      </c>
    </row>
    <row r="264" spans="2:38" x14ac:dyDescent="0.2">
      <c r="B264" s="7" t="s">
        <v>16</v>
      </c>
      <c r="C264" s="96" t="e">
        <f>C266</f>
        <v>#VALUE!</v>
      </c>
      <c r="D264" s="96"/>
      <c r="E264" s="96"/>
      <c r="F264" s="96"/>
      <c r="G264" s="96"/>
      <c r="H264" s="96"/>
      <c r="I264" s="96"/>
      <c r="J264" s="96"/>
      <c r="K264" s="96"/>
      <c r="L264" s="96"/>
      <c r="M264" s="96"/>
      <c r="N264" s="96"/>
      <c r="O264" s="96"/>
      <c r="P264" s="96"/>
      <c r="Q264" s="96"/>
      <c r="R264" s="96"/>
      <c r="S264" s="96"/>
      <c r="T264" s="96"/>
      <c r="U264" s="96"/>
      <c r="V264" s="96"/>
      <c r="W264" s="96"/>
      <c r="X264" s="96"/>
      <c r="Y264" s="96"/>
      <c r="Z264" s="96"/>
      <c r="AA264" s="96"/>
      <c r="AB264" s="96"/>
      <c r="AC264" s="96"/>
      <c r="AD264" s="96"/>
      <c r="AE264" s="96"/>
      <c r="AF264" s="96"/>
      <c r="AG264" s="96"/>
      <c r="AH264" s="96"/>
      <c r="AI264" s="96"/>
    </row>
    <row r="265" spans="2:38" hidden="1" x14ac:dyDescent="0.2">
      <c r="B265" s="51"/>
      <c r="C265" s="30" t="e">
        <f>DATE($C263,$D263,1)</f>
        <v>#VALUE!</v>
      </c>
      <c r="D265" s="30" t="e">
        <f t="shared" ref="D265:AG265" si="112">C265+1</f>
        <v>#VALUE!</v>
      </c>
      <c r="E265" s="30" t="e">
        <f t="shared" si="112"/>
        <v>#VALUE!</v>
      </c>
      <c r="F265" s="30" t="e">
        <f t="shared" si="112"/>
        <v>#VALUE!</v>
      </c>
      <c r="G265" s="30" t="e">
        <f t="shared" si="112"/>
        <v>#VALUE!</v>
      </c>
      <c r="H265" s="30" t="e">
        <f t="shared" si="112"/>
        <v>#VALUE!</v>
      </c>
      <c r="I265" s="30" t="e">
        <f t="shared" si="112"/>
        <v>#VALUE!</v>
      </c>
      <c r="J265" s="30" t="e">
        <f t="shared" si="112"/>
        <v>#VALUE!</v>
      </c>
      <c r="K265" s="30" t="e">
        <f t="shared" si="112"/>
        <v>#VALUE!</v>
      </c>
      <c r="L265" s="30" t="e">
        <f t="shared" si="112"/>
        <v>#VALUE!</v>
      </c>
      <c r="M265" s="30" t="e">
        <f t="shared" si="112"/>
        <v>#VALUE!</v>
      </c>
      <c r="N265" s="30" t="e">
        <f t="shared" si="112"/>
        <v>#VALUE!</v>
      </c>
      <c r="O265" s="30" t="e">
        <f t="shared" si="112"/>
        <v>#VALUE!</v>
      </c>
      <c r="P265" s="30" t="e">
        <f t="shared" si="112"/>
        <v>#VALUE!</v>
      </c>
      <c r="Q265" s="30" t="e">
        <f t="shared" si="112"/>
        <v>#VALUE!</v>
      </c>
      <c r="R265" s="30" t="e">
        <f t="shared" si="112"/>
        <v>#VALUE!</v>
      </c>
      <c r="S265" s="30" t="e">
        <f t="shared" si="112"/>
        <v>#VALUE!</v>
      </c>
      <c r="T265" s="30" t="e">
        <f t="shared" si="112"/>
        <v>#VALUE!</v>
      </c>
      <c r="U265" s="30" t="e">
        <f t="shared" si="112"/>
        <v>#VALUE!</v>
      </c>
      <c r="V265" s="30" t="e">
        <f t="shared" si="112"/>
        <v>#VALUE!</v>
      </c>
      <c r="W265" s="30" t="e">
        <f t="shared" si="112"/>
        <v>#VALUE!</v>
      </c>
      <c r="X265" s="30" t="e">
        <f t="shared" si="112"/>
        <v>#VALUE!</v>
      </c>
      <c r="Y265" s="30" t="e">
        <f t="shared" si="112"/>
        <v>#VALUE!</v>
      </c>
      <c r="Z265" s="30" t="e">
        <f t="shared" si="112"/>
        <v>#VALUE!</v>
      </c>
      <c r="AA265" s="30" t="e">
        <f t="shared" si="112"/>
        <v>#VALUE!</v>
      </c>
      <c r="AB265" s="30" t="e">
        <f t="shared" si="112"/>
        <v>#VALUE!</v>
      </c>
      <c r="AC265" s="30" t="e">
        <f t="shared" si="112"/>
        <v>#VALUE!</v>
      </c>
      <c r="AD265" s="30" t="e">
        <f t="shared" si="112"/>
        <v>#VALUE!</v>
      </c>
      <c r="AE265" s="30" t="e">
        <f t="shared" si="112"/>
        <v>#VALUE!</v>
      </c>
      <c r="AF265" s="30" t="e">
        <f t="shared" si="112"/>
        <v>#VALUE!</v>
      </c>
      <c r="AG265" s="30" t="e">
        <f t="shared" si="112"/>
        <v>#VALUE!</v>
      </c>
      <c r="AH265" s="52"/>
      <c r="AI265" s="53"/>
    </row>
    <row r="266" spans="2:38" x14ac:dyDescent="0.2">
      <c r="B266" s="54" t="s">
        <v>17</v>
      </c>
      <c r="C266" s="55" t="e">
        <f>IF(EDATE(C249,1)&gt;$G$5,"",EDATE(C249,1))</f>
        <v>#VALUE!</v>
      </c>
      <c r="D266" s="30" t="e">
        <f t="shared" ref="D266:AG266" si="113">IF(D265&gt;$G$5,"",IF(C266=EOMONTH(DATE($C263,$D263,1),0),"",IF(C266="","",C266+1)))</f>
        <v>#VALUE!</v>
      </c>
      <c r="E266" s="30" t="e">
        <f t="shared" si="113"/>
        <v>#VALUE!</v>
      </c>
      <c r="F266" s="30" t="e">
        <f t="shared" si="113"/>
        <v>#VALUE!</v>
      </c>
      <c r="G266" s="30" t="e">
        <f t="shared" si="113"/>
        <v>#VALUE!</v>
      </c>
      <c r="H266" s="30" t="e">
        <f t="shared" si="113"/>
        <v>#VALUE!</v>
      </c>
      <c r="I266" s="30" t="e">
        <f t="shared" si="113"/>
        <v>#VALUE!</v>
      </c>
      <c r="J266" s="30" t="e">
        <f t="shared" si="113"/>
        <v>#VALUE!</v>
      </c>
      <c r="K266" s="30" t="e">
        <f t="shared" si="113"/>
        <v>#VALUE!</v>
      </c>
      <c r="L266" s="30" t="e">
        <f t="shared" si="113"/>
        <v>#VALUE!</v>
      </c>
      <c r="M266" s="30" t="e">
        <f t="shared" si="113"/>
        <v>#VALUE!</v>
      </c>
      <c r="N266" s="30" t="e">
        <f t="shared" si="113"/>
        <v>#VALUE!</v>
      </c>
      <c r="O266" s="30" t="e">
        <f t="shared" si="113"/>
        <v>#VALUE!</v>
      </c>
      <c r="P266" s="30" t="e">
        <f t="shared" si="113"/>
        <v>#VALUE!</v>
      </c>
      <c r="Q266" s="30" t="e">
        <f t="shared" si="113"/>
        <v>#VALUE!</v>
      </c>
      <c r="R266" s="30" t="e">
        <f t="shared" si="113"/>
        <v>#VALUE!</v>
      </c>
      <c r="S266" s="30" t="e">
        <f t="shared" si="113"/>
        <v>#VALUE!</v>
      </c>
      <c r="T266" s="30" t="e">
        <f t="shared" si="113"/>
        <v>#VALUE!</v>
      </c>
      <c r="U266" s="30" t="e">
        <f t="shared" si="113"/>
        <v>#VALUE!</v>
      </c>
      <c r="V266" s="30" t="e">
        <f t="shared" si="113"/>
        <v>#VALUE!</v>
      </c>
      <c r="W266" s="30" t="e">
        <f t="shared" si="113"/>
        <v>#VALUE!</v>
      </c>
      <c r="X266" s="30" t="e">
        <f t="shared" si="113"/>
        <v>#VALUE!</v>
      </c>
      <c r="Y266" s="30" t="e">
        <f t="shared" si="113"/>
        <v>#VALUE!</v>
      </c>
      <c r="Z266" s="30" t="e">
        <f t="shared" si="113"/>
        <v>#VALUE!</v>
      </c>
      <c r="AA266" s="30" t="e">
        <f t="shared" si="113"/>
        <v>#VALUE!</v>
      </c>
      <c r="AB266" s="30" t="e">
        <f t="shared" si="113"/>
        <v>#VALUE!</v>
      </c>
      <c r="AC266" s="30" t="e">
        <f t="shared" si="113"/>
        <v>#VALUE!</v>
      </c>
      <c r="AD266" s="30" t="e">
        <f t="shared" si="113"/>
        <v>#VALUE!</v>
      </c>
      <c r="AE266" s="30" t="e">
        <f t="shared" si="113"/>
        <v>#VALUE!</v>
      </c>
      <c r="AF266" s="30" t="e">
        <f t="shared" si="113"/>
        <v>#VALUE!</v>
      </c>
      <c r="AG266" s="30" t="e">
        <f t="shared" si="113"/>
        <v>#VALUE!</v>
      </c>
      <c r="AH266" s="31" t="s">
        <v>18</v>
      </c>
      <c r="AI266" s="32">
        <f>+COUNTIFS(C267:AG267,"土",C268:AG268,"")+COUNTIFS(C267:AG267,"日",C268:AG268,"")</f>
        <v>0</v>
      </c>
    </row>
    <row r="267" spans="2:38" s="34" customFormat="1" x14ac:dyDescent="0.2">
      <c r="B267" s="56" t="s">
        <v>19</v>
      </c>
      <c r="C267" s="33" t="str">
        <f t="shared" ref="C267:AG267" si="114">IFERROR(TEXT(WEEKDAY(+C266),"aaa"),"")</f>
        <v/>
      </c>
      <c r="D267" s="33" t="str">
        <f t="shared" si="114"/>
        <v/>
      </c>
      <c r="E267" s="33" t="str">
        <f t="shared" si="114"/>
        <v/>
      </c>
      <c r="F267" s="33" t="str">
        <f t="shared" si="114"/>
        <v/>
      </c>
      <c r="G267" s="33" t="str">
        <f t="shared" si="114"/>
        <v/>
      </c>
      <c r="H267" s="33" t="str">
        <f t="shared" si="114"/>
        <v/>
      </c>
      <c r="I267" s="33" t="str">
        <f t="shared" si="114"/>
        <v/>
      </c>
      <c r="J267" s="33" t="str">
        <f t="shared" si="114"/>
        <v/>
      </c>
      <c r="K267" s="33" t="str">
        <f t="shared" si="114"/>
        <v/>
      </c>
      <c r="L267" s="33" t="str">
        <f t="shared" si="114"/>
        <v/>
      </c>
      <c r="M267" s="33" t="str">
        <f t="shared" si="114"/>
        <v/>
      </c>
      <c r="N267" s="33" t="str">
        <f t="shared" si="114"/>
        <v/>
      </c>
      <c r="O267" s="33" t="str">
        <f t="shared" si="114"/>
        <v/>
      </c>
      <c r="P267" s="33" t="str">
        <f t="shared" si="114"/>
        <v/>
      </c>
      <c r="Q267" s="33" t="str">
        <f t="shared" si="114"/>
        <v/>
      </c>
      <c r="R267" s="33" t="str">
        <f t="shared" si="114"/>
        <v/>
      </c>
      <c r="S267" s="33" t="str">
        <f t="shared" si="114"/>
        <v/>
      </c>
      <c r="T267" s="33" t="str">
        <f t="shared" si="114"/>
        <v/>
      </c>
      <c r="U267" s="33" t="str">
        <f t="shared" si="114"/>
        <v/>
      </c>
      <c r="V267" s="33" t="str">
        <f t="shared" si="114"/>
        <v/>
      </c>
      <c r="W267" s="33" t="str">
        <f t="shared" si="114"/>
        <v/>
      </c>
      <c r="X267" s="33" t="str">
        <f t="shared" si="114"/>
        <v/>
      </c>
      <c r="Y267" s="33" t="str">
        <f t="shared" si="114"/>
        <v/>
      </c>
      <c r="Z267" s="33" t="str">
        <f t="shared" si="114"/>
        <v/>
      </c>
      <c r="AA267" s="33" t="str">
        <f t="shared" si="114"/>
        <v/>
      </c>
      <c r="AB267" s="33" t="str">
        <f t="shared" si="114"/>
        <v/>
      </c>
      <c r="AC267" s="33" t="str">
        <f t="shared" si="114"/>
        <v/>
      </c>
      <c r="AD267" s="33" t="str">
        <f t="shared" si="114"/>
        <v/>
      </c>
      <c r="AE267" s="33" t="str">
        <f t="shared" si="114"/>
        <v/>
      </c>
      <c r="AF267" s="33" t="str">
        <f t="shared" si="114"/>
        <v/>
      </c>
      <c r="AG267" s="33" t="str">
        <f t="shared" si="114"/>
        <v/>
      </c>
      <c r="AH267" s="31" t="s">
        <v>20</v>
      </c>
      <c r="AI267" s="32">
        <f>+COUNTIF(C268:AG268,"夏休")+COUNTIF(C268:AG268,"冬休")+COUNTIF(C268:AG268,"中止")</f>
        <v>0</v>
      </c>
      <c r="AL267" s="57"/>
    </row>
    <row r="268" spans="2:38" s="34" customFormat="1" ht="13.5" customHeight="1" x14ac:dyDescent="0.2">
      <c r="B268" s="84" t="s">
        <v>20</v>
      </c>
      <c r="C268" s="85"/>
      <c r="D268" s="86"/>
      <c r="E268" s="86"/>
      <c r="F268" s="86"/>
      <c r="G268" s="86"/>
      <c r="H268" s="86"/>
      <c r="I268" s="86"/>
      <c r="J268" s="86"/>
      <c r="K268" s="86"/>
      <c r="L268" s="86"/>
      <c r="M268" s="86"/>
      <c r="N268" s="86"/>
      <c r="O268" s="86"/>
      <c r="P268" s="86"/>
      <c r="Q268" s="86"/>
      <c r="R268" s="86"/>
      <c r="S268" s="86"/>
      <c r="T268" s="86"/>
      <c r="U268" s="86"/>
      <c r="V268" s="86"/>
      <c r="W268" s="86"/>
      <c r="X268" s="86"/>
      <c r="Y268" s="86"/>
      <c r="Z268" s="86"/>
      <c r="AA268" s="86"/>
      <c r="AB268" s="86"/>
      <c r="AC268" s="86"/>
      <c r="AD268" s="86"/>
      <c r="AE268" s="86"/>
      <c r="AF268" s="86"/>
      <c r="AG268" s="87"/>
      <c r="AH268" s="35" t="s">
        <v>1</v>
      </c>
      <c r="AI268" s="36">
        <f>COUNT(C266:AG266)-AI267</f>
        <v>0</v>
      </c>
      <c r="AL268" s="57"/>
    </row>
    <row r="269" spans="2:38" s="34" customFormat="1" ht="13.5" customHeight="1" x14ac:dyDescent="0.2">
      <c r="B269" s="84"/>
      <c r="C269" s="85"/>
      <c r="D269" s="86"/>
      <c r="E269" s="86"/>
      <c r="F269" s="86"/>
      <c r="G269" s="86"/>
      <c r="H269" s="86"/>
      <c r="I269" s="86"/>
      <c r="J269" s="86"/>
      <c r="K269" s="86"/>
      <c r="L269" s="86"/>
      <c r="M269" s="86"/>
      <c r="N269" s="86"/>
      <c r="O269" s="86"/>
      <c r="P269" s="86"/>
      <c r="Q269" s="86"/>
      <c r="R269" s="86"/>
      <c r="S269" s="86"/>
      <c r="T269" s="86"/>
      <c r="U269" s="86"/>
      <c r="V269" s="86"/>
      <c r="W269" s="86"/>
      <c r="X269" s="86"/>
      <c r="Y269" s="86"/>
      <c r="Z269" s="86"/>
      <c r="AA269" s="86"/>
      <c r="AB269" s="86"/>
      <c r="AC269" s="86"/>
      <c r="AD269" s="86"/>
      <c r="AE269" s="86"/>
      <c r="AF269" s="86"/>
      <c r="AG269" s="87"/>
      <c r="AH269" s="35" t="s">
        <v>21</v>
      </c>
      <c r="AI269" s="36">
        <f>+COUNTIF(C270:AG271,"休")</f>
        <v>0</v>
      </c>
      <c r="AJ269" s="37" t="e">
        <f>IF(AI270&gt;0.285,"",IF(AI269&lt;AI266,"←計画日数が足りません",""))</f>
        <v>#DIV/0!</v>
      </c>
      <c r="AL269" s="57"/>
    </row>
    <row r="270" spans="2:38" s="34" customFormat="1" ht="13.5" customHeight="1" x14ac:dyDescent="0.2">
      <c r="B270" s="88" t="s">
        <v>7</v>
      </c>
      <c r="C270" s="89"/>
      <c r="D270" s="90"/>
      <c r="E270" s="90"/>
      <c r="F270" s="90"/>
      <c r="G270" s="90"/>
      <c r="H270" s="90"/>
      <c r="I270" s="90"/>
      <c r="J270" s="90"/>
      <c r="K270" s="90"/>
      <c r="L270" s="90"/>
      <c r="M270" s="90"/>
      <c r="N270" s="90"/>
      <c r="O270" s="90"/>
      <c r="P270" s="90"/>
      <c r="Q270" s="90"/>
      <c r="R270" s="90"/>
      <c r="S270" s="90"/>
      <c r="T270" s="90"/>
      <c r="U270" s="90"/>
      <c r="V270" s="90"/>
      <c r="W270" s="90"/>
      <c r="X270" s="90"/>
      <c r="Y270" s="90"/>
      <c r="Z270" s="90"/>
      <c r="AA270" s="90"/>
      <c r="AB270" s="90"/>
      <c r="AC270" s="90"/>
      <c r="AD270" s="90"/>
      <c r="AE270" s="90"/>
      <c r="AF270" s="90"/>
      <c r="AG270" s="91"/>
      <c r="AH270" s="35" t="s">
        <v>22</v>
      </c>
      <c r="AI270" s="38" t="e">
        <f>+AI269/AI268</f>
        <v>#DIV/0!</v>
      </c>
      <c r="AL270" s="57"/>
    </row>
    <row r="271" spans="2:38" s="34" customFormat="1" x14ac:dyDescent="0.2">
      <c r="B271" s="88"/>
      <c r="C271" s="89"/>
      <c r="D271" s="90"/>
      <c r="E271" s="90"/>
      <c r="F271" s="90"/>
      <c r="G271" s="90"/>
      <c r="H271" s="90"/>
      <c r="I271" s="90"/>
      <c r="J271" s="90"/>
      <c r="K271" s="90"/>
      <c r="L271" s="90"/>
      <c r="M271" s="90"/>
      <c r="N271" s="90"/>
      <c r="O271" s="90"/>
      <c r="P271" s="90"/>
      <c r="Q271" s="90"/>
      <c r="R271" s="90"/>
      <c r="S271" s="90"/>
      <c r="T271" s="90"/>
      <c r="U271" s="90"/>
      <c r="V271" s="90"/>
      <c r="W271" s="90"/>
      <c r="X271" s="90"/>
      <c r="Y271" s="90"/>
      <c r="Z271" s="90"/>
      <c r="AA271" s="90"/>
      <c r="AB271" s="90"/>
      <c r="AC271" s="90"/>
      <c r="AD271" s="90"/>
      <c r="AE271" s="90"/>
      <c r="AF271" s="90"/>
      <c r="AG271" s="91"/>
      <c r="AH271" s="35" t="s">
        <v>2</v>
      </c>
      <c r="AI271" s="36">
        <f>+COUNTA(C272:AG273)</f>
        <v>0</v>
      </c>
      <c r="AL271" s="57"/>
    </row>
    <row r="272" spans="2:38" s="34" customFormat="1" x14ac:dyDescent="0.2">
      <c r="B272" s="92" t="s">
        <v>11</v>
      </c>
      <c r="C272" s="93"/>
      <c r="D272" s="94"/>
      <c r="E272" s="94"/>
      <c r="F272" s="94"/>
      <c r="G272" s="94"/>
      <c r="H272" s="94"/>
      <c r="I272" s="94"/>
      <c r="J272" s="94"/>
      <c r="K272" s="94"/>
      <c r="L272" s="94"/>
      <c r="M272" s="94"/>
      <c r="N272" s="94"/>
      <c r="O272" s="94"/>
      <c r="P272" s="94"/>
      <c r="Q272" s="94"/>
      <c r="R272" s="94"/>
      <c r="S272" s="94"/>
      <c r="T272" s="94"/>
      <c r="U272" s="94"/>
      <c r="V272" s="94"/>
      <c r="W272" s="94"/>
      <c r="X272" s="94"/>
      <c r="Y272" s="94"/>
      <c r="Z272" s="94"/>
      <c r="AA272" s="94"/>
      <c r="AB272" s="94"/>
      <c r="AC272" s="94"/>
      <c r="AD272" s="94"/>
      <c r="AE272" s="94"/>
      <c r="AF272" s="94"/>
      <c r="AG272" s="95"/>
      <c r="AH272" s="39" t="s">
        <v>23</v>
      </c>
      <c r="AI272" s="40" t="e">
        <f>+AI271/AI268</f>
        <v>#DIV/0!</v>
      </c>
      <c r="AL272" s="22">
        <f>+COUNTIF(C270:AG271,"休")</f>
        <v>0</v>
      </c>
    </row>
    <row r="273" spans="2:38" s="34" customFormat="1" x14ac:dyDescent="0.2">
      <c r="B273" s="92"/>
      <c r="C273" s="93"/>
      <c r="D273" s="94"/>
      <c r="E273" s="94"/>
      <c r="F273" s="94"/>
      <c r="G273" s="94"/>
      <c r="H273" s="94"/>
      <c r="I273" s="94"/>
      <c r="J273" s="94"/>
      <c r="K273" s="94"/>
      <c r="L273" s="94"/>
      <c r="M273" s="94"/>
      <c r="N273" s="94"/>
      <c r="O273" s="94"/>
      <c r="P273" s="94"/>
      <c r="Q273" s="94"/>
      <c r="R273" s="94"/>
      <c r="S273" s="94"/>
      <c r="T273" s="94"/>
      <c r="U273" s="94"/>
      <c r="V273" s="94"/>
      <c r="W273" s="94"/>
      <c r="X273" s="94"/>
      <c r="Y273" s="94"/>
      <c r="Z273" s="94"/>
      <c r="AA273" s="94"/>
      <c r="AB273" s="94"/>
      <c r="AC273" s="94"/>
      <c r="AD273" s="94"/>
      <c r="AE273" s="94"/>
      <c r="AF273" s="94"/>
      <c r="AG273" s="95"/>
      <c r="AH273" s="41" t="s">
        <v>24</v>
      </c>
      <c r="AI273" s="42" t="str">
        <f>IF(7&gt;AI268,"対象外",IF(AI271&gt;=AI266,"OK","NG"))</f>
        <v>対象外</v>
      </c>
      <c r="AJ273" s="37" t="str">
        <f>IF(AI273="対象外","←７日間に満たない期間は達成判定の対象外",IF(AI273="NG","←月単位未達成","←月単位達成"))</f>
        <v>←７日間に満たない期間は達成判定の対象外</v>
      </c>
      <c r="AL273" s="43" t="str">
        <f>IF(7&gt;AI268,"対象外",IF(AL272&gt;=AI266,"OK","NG"))</f>
        <v>対象外</v>
      </c>
    </row>
    <row r="274" spans="2:38" hidden="1" x14ac:dyDescent="0.2">
      <c r="B274" s="44" t="s">
        <v>25</v>
      </c>
      <c r="C274" s="45" t="e">
        <f t="shared" ref="C274:AG274" si="115">IF(AND(DAY(C266)&gt;=22,DAY(C266)&lt;=28,C267="土"),1,0)</f>
        <v>#VALUE!</v>
      </c>
      <c r="D274" s="45" t="e">
        <f t="shared" si="115"/>
        <v>#VALUE!</v>
      </c>
      <c r="E274" s="45" t="e">
        <f t="shared" si="115"/>
        <v>#VALUE!</v>
      </c>
      <c r="F274" s="45" t="e">
        <f t="shared" si="115"/>
        <v>#VALUE!</v>
      </c>
      <c r="G274" s="45" t="e">
        <f t="shared" si="115"/>
        <v>#VALUE!</v>
      </c>
      <c r="H274" s="45" t="e">
        <f t="shared" si="115"/>
        <v>#VALUE!</v>
      </c>
      <c r="I274" s="45" t="e">
        <f t="shared" si="115"/>
        <v>#VALUE!</v>
      </c>
      <c r="J274" s="45" t="e">
        <f t="shared" si="115"/>
        <v>#VALUE!</v>
      </c>
      <c r="K274" s="45" t="e">
        <f t="shared" si="115"/>
        <v>#VALUE!</v>
      </c>
      <c r="L274" s="45" t="e">
        <f t="shared" si="115"/>
        <v>#VALUE!</v>
      </c>
      <c r="M274" s="45" t="e">
        <f t="shared" si="115"/>
        <v>#VALUE!</v>
      </c>
      <c r="N274" s="45" t="e">
        <f t="shared" si="115"/>
        <v>#VALUE!</v>
      </c>
      <c r="O274" s="45" t="e">
        <f t="shared" si="115"/>
        <v>#VALUE!</v>
      </c>
      <c r="P274" s="45" t="e">
        <f t="shared" si="115"/>
        <v>#VALUE!</v>
      </c>
      <c r="Q274" s="45" t="e">
        <f t="shared" si="115"/>
        <v>#VALUE!</v>
      </c>
      <c r="R274" s="45" t="e">
        <f t="shared" si="115"/>
        <v>#VALUE!</v>
      </c>
      <c r="S274" s="45" t="e">
        <f t="shared" si="115"/>
        <v>#VALUE!</v>
      </c>
      <c r="T274" s="45" t="e">
        <f t="shared" si="115"/>
        <v>#VALUE!</v>
      </c>
      <c r="U274" s="45" t="e">
        <f t="shared" si="115"/>
        <v>#VALUE!</v>
      </c>
      <c r="V274" s="45" t="e">
        <f t="shared" si="115"/>
        <v>#VALUE!</v>
      </c>
      <c r="W274" s="45" t="e">
        <f t="shared" si="115"/>
        <v>#VALUE!</v>
      </c>
      <c r="X274" s="45" t="e">
        <f t="shared" si="115"/>
        <v>#VALUE!</v>
      </c>
      <c r="Y274" s="45" t="e">
        <f t="shared" si="115"/>
        <v>#VALUE!</v>
      </c>
      <c r="Z274" s="45" t="e">
        <f t="shared" si="115"/>
        <v>#VALUE!</v>
      </c>
      <c r="AA274" s="45" t="e">
        <f t="shared" si="115"/>
        <v>#VALUE!</v>
      </c>
      <c r="AB274" s="45" t="e">
        <f t="shared" si="115"/>
        <v>#VALUE!</v>
      </c>
      <c r="AC274" s="45" t="e">
        <f t="shared" si="115"/>
        <v>#VALUE!</v>
      </c>
      <c r="AD274" s="45" t="e">
        <f t="shared" si="115"/>
        <v>#VALUE!</v>
      </c>
      <c r="AE274" s="45" t="e">
        <f t="shared" si="115"/>
        <v>#VALUE!</v>
      </c>
      <c r="AF274" s="45" t="e">
        <f t="shared" si="115"/>
        <v>#VALUE!</v>
      </c>
      <c r="AG274" s="45" t="e">
        <f t="shared" si="115"/>
        <v>#VALUE!</v>
      </c>
      <c r="AH274" s="46" t="s">
        <v>26</v>
      </c>
      <c r="AI274" s="47">
        <f>_xlfn.AGGREGATE(9,6,C274:AG274)</f>
        <v>0</v>
      </c>
      <c r="AJ274" s="37"/>
    </row>
    <row r="275" spans="2:38" hidden="1" x14ac:dyDescent="0.2">
      <c r="B275" s="44" t="s">
        <v>27</v>
      </c>
      <c r="C275" s="48" t="e">
        <f t="shared" ref="C275:AG275" si="116">IF(AND(DAY(C266)&gt;=22,DAY(C266)&lt;=28,C267="土",OR(C272="休",C272="雨")),1,0)</f>
        <v>#VALUE!</v>
      </c>
      <c r="D275" s="48" t="e">
        <f t="shared" si="116"/>
        <v>#VALUE!</v>
      </c>
      <c r="E275" s="48" t="e">
        <f t="shared" si="116"/>
        <v>#VALUE!</v>
      </c>
      <c r="F275" s="48" t="e">
        <f t="shared" si="116"/>
        <v>#VALUE!</v>
      </c>
      <c r="G275" s="48" t="e">
        <f t="shared" si="116"/>
        <v>#VALUE!</v>
      </c>
      <c r="H275" s="48" t="e">
        <f t="shared" si="116"/>
        <v>#VALUE!</v>
      </c>
      <c r="I275" s="48" t="e">
        <f t="shared" si="116"/>
        <v>#VALUE!</v>
      </c>
      <c r="J275" s="48" t="e">
        <f t="shared" si="116"/>
        <v>#VALUE!</v>
      </c>
      <c r="K275" s="48" t="e">
        <f t="shared" si="116"/>
        <v>#VALUE!</v>
      </c>
      <c r="L275" s="48" t="e">
        <f t="shared" si="116"/>
        <v>#VALUE!</v>
      </c>
      <c r="M275" s="48" t="e">
        <f t="shared" si="116"/>
        <v>#VALUE!</v>
      </c>
      <c r="N275" s="48" t="e">
        <f t="shared" si="116"/>
        <v>#VALUE!</v>
      </c>
      <c r="O275" s="48" t="e">
        <f t="shared" si="116"/>
        <v>#VALUE!</v>
      </c>
      <c r="P275" s="48" t="e">
        <f t="shared" si="116"/>
        <v>#VALUE!</v>
      </c>
      <c r="Q275" s="48" t="e">
        <f t="shared" si="116"/>
        <v>#VALUE!</v>
      </c>
      <c r="R275" s="48" t="e">
        <f t="shared" si="116"/>
        <v>#VALUE!</v>
      </c>
      <c r="S275" s="48" t="e">
        <f t="shared" si="116"/>
        <v>#VALUE!</v>
      </c>
      <c r="T275" s="48" t="e">
        <f t="shared" si="116"/>
        <v>#VALUE!</v>
      </c>
      <c r="U275" s="48" t="e">
        <f t="shared" si="116"/>
        <v>#VALUE!</v>
      </c>
      <c r="V275" s="48" t="e">
        <f t="shared" si="116"/>
        <v>#VALUE!</v>
      </c>
      <c r="W275" s="48" t="e">
        <f t="shared" si="116"/>
        <v>#VALUE!</v>
      </c>
      <c r="X275" s="48" t="e">
        <f t="shared" si="116"/>
        <v>#VALUE!</v>
      </c>
      <c r="Y275" s="48" t="e">
        <f t="shared" si="116"/>
        <v>#VALUE!</v>
      </c>
      <c r="Z275" s="48" t="e">
        <f t="shared" si="116"/>
        <v>#VALUE!</v>
      </c>
      <c r="AA275" s="48" t="e">
        <f t="shared" si="116"/>
        <v>#VALUE!</v>
      </c>
      <c r="AB275" s="48" t="e">
        <f t="shared" si="116"/>
        <v>#VALUE!</v>
      </c>
      <c r="AC275" s="48" t="e">
        <f t="shared" si="116"/>
        <v>#VALUE!</v>
      </c>
      <c r="AD275" s="48" t="e">
        <f t="shared" si="116"/>
        <v>#VALUE!</v>
      </c>
      <c r="AE275" s="48" t="e">
        <f t="shared" si="116"/>
        <v>#VALUE!</v>
      </c>
      <c r="AF275" s="48" t="e">
        <f t="shared" si="116"/>
        <v>#VALUE!</v>
      </c>
      <c r="AG275" s="48" t="e">
        <f t="shared" si="116"/>
        <v>#VALUE!</v>
      </c>
      <c r="AH275" s="49" t="s">
        <v>28</v>
      </c>
      <c r="AI275" s="47">
        <f>_xlfn.AGGREGATE(9,6,C275:AG275)</f>
        <v>0</v>
      </c>
      <c r="AJ275" s="37"/>
    </row>
    <row r="276" spans="2:38" hidden="1" x14ac:dyDescent="0.2">
      <c r="B276" s="44" t="s">
        <v>29</v>
      </c>
      <c r="C276" s="45" t="e">
        <f t="shared" ref="C276:AG276" si="117">IF(AND(DAY(C266)&gt;=8,DAY(C266)&lt;=14,C267="土"),1,0)</f>
        <v>#VALUE!</v>
      </c>
      <c r="D276" s="45" t="e">
        <f t="shared" si="117"/>
        <v>#VALUE!</v>
      </c>
      <c r="E276" s="45" t="e">
        <f t="shared" si="117"/>
        <v>#VALUE!</v>
      </c>
      <c r="F276" s="45" t="e">
        <f t="shared" si="117"/>
        <v>#VALUE!</v>
      </c>
      <c r="G276" s="45" t="e">
        <f t="shared" si="117"/>
        <v>#VALUE!</v>
      </c>
      <c r="H276" s="45" t="e">
        <f t="shared" si="117"/>
        <v>#VALUE!</v>
      </c>
      <c r="I276" s="45" t="e">
        <f t="shared" si="117"/>
        <v>#VALUE!</v>
      </c>
      <c r="J276" s="45" t="e">
        <f t="shared" si="117"/>
        <v>#VALUE!</v>
      </c>
      <c r="K276" s="45" t="e">
        <f t="shared" si="117"/>
        <v>#VALUE!</v>
      </c>
      <c r="L276" s="45" t="e">
        <f t="shared" si="117"/>
        <v>#VALUE!</v>
      </c>
      <c r="M276" s="45" t="e">
        <f t="shared" si="117"/>
        <v>#VALUE!</v>
      </c>
      <c r="N276" s="45" t="e">
        <f t="shared" si="117"/>
        <v>#VALUE!</v>
      </c>
      <c r="O276" s="45" t="e">
        <f t="shared" si="117"/>
        <v>#VALUE!</v>
      </c>
      <c r="P276" s="45" t="e">
        <f t="shared" si="117"/>
        <v>#VALUE!</v>
      </c>
      <c r="Q276" s="45" t="e">
        <f t="shared" si="117"/>
        <v>#VALUE!</v>
      </c>
      <c r="R276" s="45" t="e">
        <f t="shared" si="117"/>
        <v>#VALUE!</v>
      </c>
      <c r="S276" s="45" t="e">
        <f t="shared" si="117"/>
        <v>#VALUE!</v>
      </c>
      <c r="T276" s="45" t="e">
        <f t="shared" si="117"/>
        <v>#VALUE!</v>
      </c>
      <c r="U276" s="45" t="e">
        <f t="shared" si="117"/>
        <v>#VALUE!</v>
      </c>
      <c r="V276" s="45" t="e">
        <f t="shared" si="117"/>
        <v>#VALUE!</v>
      </c>
      <c r="W276" s="45" t="e">
        <f t="shared" si="117"/>
        <v>#VALUE!</v>
      </c>
      <c r="X276" s="45" t="e">
        <f t="shared" si="117"/>
        <v>#VALUE!</v>
      </c>
      <c r="Y276" s="45" t="e">
        <f t="shared" si="117"/>
        <v>#VALUE!</v>
      </c>
      <c r="Z276" s="45" t="e">
        <f t="shared" si="117"/>
        <v>#VALUE!</v>
      </c>
      <c r="AA276" s="45" t="e">
        <f t="shared" si="117"/>
        <v>#VALUE!</v>
      </c>
      <c r="AB276" s="45" t="e">
        <f t="shared" si="117"/>
        <v>#VALUE!</v>
      </c>
      <c r="AC276" s="45" t="e">
        <f t="shared" si="117"/>
        <v>#VALUE!</v>
      </c>
      <c r="AD276" s="45" t="e">
        <f t="shared" si="117"/>
        <v>#VALUE!</v>
      </c>
      <c r="AE276" s="45" t="e">
        <f t="shared" si="117"/>
        <v>#VALUE!</v>
      </c>
      <c r="AF276" s="45" t="e">
        <f t="shared" si="117"/>
        <v>#VALUE!</v>
      </c>
      <c r="AG276" s="45" t="e">
        <f t="shared" si="117"/>
        <v>#VALUE!</v>
      </c>
      <c r="AH276" s="46" t="s">
        <v>26</v>
      </c>
      <c r="AI276" s="47">
        <f>_xlfn.AGGREGATE(9,6,C276:AG276)</f>
        <v>0</v>
      </c>
      <c r="AJ276" s="37"/>
    </row>
    <row r="277" spans="2:38" hidden="1" x14ac:dyDescent="0.2">
      <c r="B277" s="44" t="s">
        <v>30</v>
      </c>
      <c r="C277" s="48" t="e">
        <f t="shared" ref="C277:AG277" si="118">IF(AND(DAY(C266)&gt;=8,DAY(C266)&lt;=14,C267="土",OR(C272="休",C272="雨")),1,0)</f>
        <v>#VALUE!</v>
      </c>
      <c r="D277" s="48" t="e">
        <f t="shared" si="118"/>
        <v>#VALUE!</v>
      </c>
      <c r="E277" s="48" t="e">
        <f t="shared" si="118"/>
        <v>#VALUE!</v>
      </c>
      <c r="F277" s="48" t="e">
        <f t="shared" si="118"/>
        <v>#VALUE!</v>
      </c>
      <c r="G277" s="48" t="e">
        <f t="shared" si="118"/>
        <v>#VALUE!</v>
      </c>
      <c r="H277" s="48" t="e">
        <f t="shared" si="118"/>
        <v>#VALUE!</v>
      </c>
      <c r="I277" s="48" t="e">
        <f t="shared" si="118"/>
        <v>#VALUE!</v>
      </c>
      <c r="J277" s="48" t="e">
        <f t="shared" si="118"/>
        <v>#VALUE!</v>
      </c>
      <c r="K277" s="48" t="e">
        <f t="shared" si="118"/>
        <v>#VALUE!</v>
      </c>
      <c r="L277" s="48" t="e">
        <f t="shared" si="118"/>
        <v>#VALUE!</v>
      </c>
      <c r="M277" s="48" t="e">
        <f t="shared" si="118"/>
        <v>#VALUE!</v>
      </c>
      <c r="N277" s="48" t="e">
        <f t="shared" si="118"/>
        <v>#VALUE!</v>
      </c>
      <c r="O277" s="48" t="e">
        <f t="shared" si="118"/>
        <v>#VALUE!</v>
      </c>
      <c r="P277" s="48" t="e">
        <f t="shared" si="118"/>
        <v>#VALUE!</v>
      </c>
      <c r="Q277" s="48" t="e">
        <f t="shared" si="118"/>
        <v>#VALUE!</v>
      </c>
      <c r="R277" s="48" t="e">
        <f t="shared" si="118"/>
        <v>#VALUE!</v>
      </c>
      <c r="S277" s="48" t="e">
        <f t="shared" si="118"/>
        <v>#VALUE!</v>
      </c>
      <c r="T277" s="48" t="e">
        <f t="shared" si="118"/>
        <v>#VALUE!</v>
      </c>
      <c r="U277" s="48" t="e">
        <f t="shared" si="118"/>
        <v>#VALUE!</v>
      </c>
      <c r="V277" s="48" t="e">
        <f t="shared" si="118"/>
        <v>#VALUE!</v>
      </c>
      <c r="W277" s="48" t="e">
        <f t="shared" si="118"/>
        <v>#VALUE!</v>
      </c>
      <c r="X277" s="48" t="e">
        <f t="shared" si="118"/>
        <v>#VALUE!</v>
      </c>
      <c r="Y277" s="48" t="e">
        <f t="shared" si="118"/>
        <v>#VALUE!</v>
      </c>
      <c r="Z277" s="48" t="e">
        <f t="shared" si="118"/>
        <v>#VALUE!</v>
      </c>
      <c r="AA277" s="48" t="e">
        <f t="shared" si="118"/>
        <v>#VALUE!</v>
      </c>
      <c r="AB277" s="48" t="e">
        <f t="shared" si="118"/>
        <v>#VALUE!</v>
      </c>
      <c r="AC277" s="48" t="e">
        <f t="shared" si="118"/>
        <v>#VALUE!</v>
      </c>
      <c r="AD277" s="48" t="e">
        <f t="shared" si="118"/>
        <v>#VALUE!</v>
      </c>
      <c r="AE277" s="48" t="e">
        <f t="shared" si="118"/>
        <v>#VALUE!</v>
      </c>
      <c r="AF277" s="48" t="e">
        <f t="shared" si="118"/>
        <v>#VALUE!</v>
      </c>
      <c r="AG277" s="48" t="e">
        <f t="shared" si="118"/>
        <v>#VALUE!</v>
      </c>
      <c r="AH277" s="49" t="s">
        <v>28</v>
      </c>
      <c r="AI277" s="47">
        <f>_xlfn.AGGREGATE(9,6,C277:AG277)</f>
        <v>0</v>
      </c>
      <c r="AJ277" s="37"/>
    </row>
    <row r="278" spans="2:38" s="34" customFormat="1" x14ac:dyDescent="0.2">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c r="AA278" s="58"/>
      <c r="AB278" s="58"/>
      <c r="AC278" s="58"/>
      <c r="AD278" s="58"/>
      <c r="AE278" s="58"/>
      <c r="AF278" s="58"/>
      <c r="AG278" s="58"/>
      <c r="AI278" s="58"/>
      <c r="AL278" s="57"/>
    </row>
    <row r="279" spans="2:38" hidden="1" x14ac:dyDescent="0.2">
      <c r="C279" s="2" t="e">
        <f>YEAR(C282)</f>
        <v>#VALUE!</v>
      </c>
      <c r="D279" s="2" t="e">
        <f>MONTH(C282)</f>
        <v>#VALUE!</v>
      </c>
    </row>
    <row r="280" spans="2:38" x14ac:dyDescent="0.2">
      <c r="B280" s="7" t="s">
        <v>16</v>
      </c>
      <c r="C280" s="96" t="e">
        <f>C282</f>
        <v>#VALUE!</v>
      </c>
      <c r="D280" s="96"/>
      <c r="E280" s="96"/>
      <c r="F280" s="96"/>
      <c r="G280" s="96"/>
      <c r="H280" s="96"/>
      <c r="I280" s="96"/>
      <c r="J280" s="96"/>
      <c r="K280" s="96"/>
      <c r="L280" s="96"/>
      <c r="M280" s="96"/>
      <c r="N280" s="96"/>
      <c r="O280" s="96"/>
      <c r="P280" s="96"/>
      <c r="Q280" s="96"/>
      <c r="R280" s="96"/>
      <c r="S280" s="96"/>
      <c r="T280" s="96"/>
      <c r="U280" s="96"/>
      <c r="V280" s="96"/>
      <c r="W280" s="96"/>
      <c r="X280" s="96"/>
      <c r="Y280" s="96"/>
      <c r="Z280" s="96"/>
      <c r="AA280" s="96"/>
      <c r="AB280" s="96"/>
      <c r="AC280" s="96"/>
      <c r="AD280" s="96"/>
      <c r="AE280" s="96"/>
      <c r="AF280" s="96"/>
      <c r="AG280" s="96"/>
      <c r="AH280" s="96"/>
      <c r="AI280" s="96"/>
    </row>
    <row r="281" spans="2:38" hidden="1" x14ac:dyDescent="0.2">
      <c r="B281" s="51"/>
      <c r="C281" s="30" t="e">
        <f>DATE($C279,$D279,1)</f>
        <v>#VALUE!</v>
      </c>
      <c r="D281" s="30" t="e">
        <f t="shared" ref="D281:AG281" si="119">C281+1</f>
        <v>#VALUE!</v>
      </c>
      <c r="E281" s="30" t="e">
        <f t="shared" si="119"/>
        <v>#VALUE!</v>
      </c>
      <c r="F281" s="30" t="e">
        <f t="shared" si="119"/>
        <v>#VALUE!</v>
      </c>
      <c r="G281" s="30" t="e">
        <f t="shared" si="119"/>
        <v>#VALUE!</v>
      </c>
      <c r="H281" s="30" t="e">
        <f t="shared" si="119"/>
        <v>#VALUE!</v>
      </c>
      <c r="I281" s="30" t="e">
        <f t="shared" si="119"/>
        <v>#VALUE!</v>
      </c>
      <c r="J281" s="30" t="e">
        <f t="shared" si="119"/>
        <v>#VALUE!</v>
      </c>
      <c r="K281" s="30" t="e">
        <f t="shared" si="119"/>
        <v>#VALUE!</v>
      </c>
      <c r="L281" s="30" t="e">
        <f t="shared" si="119"/>
        <v>#VALUE!</v>
      </c>
      <c r="M281" s="30" t="e">
        <f t="shared" si="119"/>
        <v>#VALUE!</v>
      </c>
      <c r="N281" s="30" t="e">
        <f t="shared" si="119"/>
        <v>#VALUE!</v>
      </c>
      <c r="O281" s="30" t="e">
        <f t="shared" si="119"/>
        <v>#VALUE!</v>
      </c>
      <c r="P281" s="30" t="e">
        <f t="shared" si="119"/>
        <v>#VALUE!</v>
      </c>
      <c r="Q281" s="30" t="e">
        <f t="shared" si="119"/>
        <v>#VALUE!</v>
      </c>
      <c r="R281" s="30" t="e">
        <f t="shared" si="119"/>
        <v>#VALUE!</v>
      </c>
      <c r="S281" s="30" t="e">
        <f t="shared" si="119"/>
        <v>#VALUE!</v>
      </c>
      <c r="T281" s="30" t="e">
        <f t="shared" si="119"/>
        <v>#VALUE!</v>
      </c>
      <c r="U281" s="30" t="e">
        <f t="shared" si="119"/>
        <v>#VALUE!</v>
      </c>
      <c r="V281" s="30" t="e">
        <f t="shared" si="119"/>
        <v>#VALUE!</v>
      </c>
      <c r="W281" s="30" t="e">
        <f t="shared" si="119"/>
        <v>#VALUE!</v>
      </c>
      <c r="X281" s="30" t="e">
        <f t="shared" si="119"/>
        <v>#VALUE!</v>
      </c>
      <c r="Y281" s="30" t="e">
        <f t="shared" si="119"/>
        <v>#VALUE!</v>
      </c>
      <c r="Z281" s="30" t="e">
        <f t="shared" si="119"/>
        <v>#VALUE!</v>
      </c>
      <c r="AA281" s="30" t="e">
        <f t="shared" si="119"/>
        <v>#VALUE!</v>
      </c>
      <c r="AB281" s="30" t="e">
        <f t="shared" si="119"/>
        <v>#VALUE!</v>
      </c>
      <c r="AC281" s="30" t="e">
        <f t="shared" si="119"/>
        <v>#VALUE!</v>
      </c>
      <c r="AD281" s="30" t="e">
        <f t="shared" si="119"/>
        <v>#VALUE!</v>
      </c>
      <c r="AE281" s="30" t="e">
        <f t="shared" si="119"/>
        <v>#VALUE!</v>
      </c>
      <c r="AF281" s="30" t="e">
        <f t="shared" si="119"/>
        <v>#VALUE!</v>
      </c>
      <c r="AG281" s="30" t="e">
        <f t="shared" si="119"/>
        <v>#VALUE!</v>
      </c>
      <c r="AH281" s="52"/>
      <c r="AI281" s="53"/>
    </row>
    <row r="282" spans="2:38" x14ac:dyDescent="0.2">
      <c r="B282" s="54" t="s">
        <v>17</v>
      </c>
      <c r="C282" s="55" t="e">
        <f>IF(EDATE(C265,1)&gt;$G$5,"",EDATE(C265,1))</f>
        <v>#VALUE!</v>
      </c>
      <c r="D282" s="30" t="e">
        <f t="shared" ref="D282:AG282" si="120">IF(D281&gt;$G$5,"",IF(C282=EOMONTH(DATE($C279,$D279,1),0),"",IF(C282="","",C282+1)))</f>
        <v>#VALUE!</v>
      </c>
      <c r="E282" s="30" t="e">
        <f t="shared" si="120"/>
        <v>#VALUE!</v>
      </c>
      <c r="F282" s="30" t="e">
        <f t="shared" si="120"/>
        <v>#VALUE!</v>
      </c>
      <c r="G282" s="30" t="e">
        <f t="shared" si="120"/>
        <v>#VALUE!</v>
      </c>
      <c r="H282" s="30" t="e">
        <f t="shared" si="120"/>
        <v>#VALUE!</v>
      </c>
      <c r="I282" s="30" t="e">
        <f t="shared" si="120"/>
        <v>#VALUE!</v>
      </c>
      <c r="J282" s="30" t="e">
        <f t="shared" si="120"/>
        <v>#VALUE!</v>
      </c>
      <c r="K282" s="30" t="e">
        <f t="shared" si="120"/>
        <v>#VALUE!</v>
      </c>
      <c r="L282" s="30" t="e">
        <f t="shared" si="120"/>
        <v>#VALUE!</v>
      </c>
      <c r="M282" s="30" t="e">
        <f t="shared" si="120"/>
        <v>#VALUE!</v>
      </c>
      <c r="N282" s="30" t="e">
        <f t="shared" si="120"/>
        <v>#VALUE!</v>
      </c>
      <c r="O282" s="30" t="e">
        <f t="shared" si="120"/>
        <v>#VALUE!</v>
      </c>
      <c r="P282" s="30" t="e">
        <f t="shared" si="120"/>
        <v>#VALUE!</v>
      </c>
      <c r="Q282" s="30" t="e">
        <f t="shared" si="120"/>
        <v>#VALUE!</v>
      </c>
      <c r="R282" s="30" t="e">
        <f t="shared" si="120"/>
        <v>#VALUE!</v>
      </c>
      <c r="S282" s="30" t="e">
        <f t="shared" si="120"/>
        <v>#VALUE!</v>
      </c>
      <c r="T282" s="30" t="e">
        <f t="shared" si="120"/>
        <v>#VALUE!</v>
      </c>
      <c r="U282" s="30" t="e">
        <f t="shared" si="120"/>
        <v>#VALUE!</v>
      </c>
      <c r="V282" s="30" t="e">
        <f t="shared" si="120"/>
        <v>#VALUE!</v>
      </c>
      <c r="W282" s="30" t="e">
        <f t="shared" si="120"/>
        <v>#VALUE!</v>
      </c>
      <c r="X282" s="30" t="e">
        <f t="shared" si="120"/>
        <v>#VALUE!</v>
      </c>
      <c r="Y282" s="30" t="e">
        <f t="shared" si="120"/>
        <v>#VALUE!</v>
      </c>
      <c r="Z282" s="30" t="e">
        <f t="shared" si="120"/>
        <v>#VALUE!</v>
      </c>
      <c r="AA282" s="30" t="e">
        <f t="shared" si="120"/>
        <v>#VALUE!</v>
      </c>
      <c r="AB282" s="30" t="e">
        <f t="shared" si="120"/>
        <v>#VALUE!</v>
      </c>
      <c r="AC282" s="30" t="e">
        <f t="shared" si="120"/>
        <v>#VALUE!</v>
      </c>
      <c r="AD282" s="30" t="e">
        <f t="shared" si="120"/>
        <v>#VALUE!</v>
      </c>
      <c r="AE282" s="30" t="e">
        <f t="shared" si="120"/>
        <v>#VALUE!</v>
      </c>
      <c r="AF282" s="30" t="e">
        <f t="shared" si="120"/>
        <v>#VALUE!</v>
      </c>
      <c r="AG282" s="30" t="e">
        <f t="shared" si="120"/>
        <v>#VALUE!</v>
      </c>
      <c r="AH282" s="31" t="s">
        <v>18</v>
      </c>
      <c r="AI282" s="32">
        <f>+COUNTIFS(C283:AG283,"土",C284:AG284,"")+COUNTIFS(C283:AG283,"日",C284:AG284,"")</f>
        <v>0</v>
      </c>
    </row>
    <row r="283" spans="2:38" s="34" customFormat="1" x14ac:dyDescent="0.2">
      <c r="B283" s="56" t="s">
        <v>19</v>
      </c>
      <c r="C283" s="33" t="str">
        <f t="shared" ref="C283:AG283" si="121">IFERROR(TEXT(WEEKDAY(+C282),"aaa"),"")</f>
        <v/>
      </c>
      <c r="D283" s="33" t="str">
        <f t="shared" si="121"/>
        <v/>
      </c>
      <c r="E283" s="33" t="str">
        <f t="shared" si="121"/>
        <v/>
      </c>
      <c r="F283" s="33" t="str">
        <f t="shared" si="121"/>
        <v/>
      </c>
      <c r="G283" s="33" t="str">
        <f t="shared" si="121"/>
        <v/>
      </c>
      <c r="H283" s="33" t="str">
        <f t="shared" si="121"/>
        <v/>
      </c>
      <c r="I283" s="33" t="str">
        <f t="shared" si="121"/>
        <v/>
      </c>
      <c r="J283" s="33" t="str">
        <f t="shared" si="121"/>
        <v/>
      </c>
      <c r="K283" s="33" t="str">
        <f t="shared" si="121"/>
        <v/>
      </c>
      <c r="L283" s="33" t="str">
        <f t="shared" si="121"/>
        <v/>
      </c>
      <c r="M283" s="33" t="str">
        <f t="shared" si="121"/>
        <v/>
      </c>
      <c r="N283" s="33" t="str">
        <f t="shared" si="121"/>
        <v/>
      </c>
      <c r="O283" s="33" t="str">
        <f t="shared" si="121"/>
        <v/>
      </c>
      <c r="P283" s="33" t="str">
        <f t="shared" si="121"/>
        <v/>
      </c>
      <c r="Q283" s="33" t="str">
        <f t="shared" si="121"/>
        <v/>
      </c>
      <c r="R283" s="33" t="str">
        <f t="shared" si="121"/>
        <v/>
      </c>
      <c r="S283" s="33" t="str">
        <f t="shared" si="121"/>
        <v/>
      </c>
      <c r="T283" s="33" t="str">
        <f t="shared" si="121"/>
        <v/>
      </c>
      <c r="U283" s="33" t="str">
        <f t="shared" si="121"/>
        <v/>
      </c>
      <c r="V283" s="33" t="str">
        <f t="shared" si="121"/>
        <v/>
      </c>
      <c r="W283" s="33" t="str">
        <f t="shared" si="121"/>
        <v/>
      </c>
      <c r="X283" s="33" t="str">
        <f t="shared" si="121"/>
        <v/>
      </c>
      <c r="Y283" s="33" t="str">
        <f t="shared" si="121"/>
        <v/>
      </c>
      <c r="Z283" s="33" t="str">
        <f t="shared" si="121"/>
        <v/>
      </c>
      <c r="AA283" s="33" t="str">
        <f t="shared" si="121"/>
        <v/>
      </c>
      <c r="AB283" s="33" t="str">
        <f t="shared" si="121"/>
        <v/>
      </c>
      <c r="AC283" s="33" t="str">
        <f t="shared" si="121"/>
        <v/>
      </c>
      <c r="AD283" s="33" t="str">
        <f t="shared" si="121"/>
        <v/>
      </c>
      <c r="AE283" s="33" t="str">
        <f t="shared" si="121"/>
        <v/>
      </c>
      <c r="AF283" s="33" t="str">
        <f t="shared" si="121"/>
        <v/>
      </c>
      <c r="AG283" s="33" t="str">
        <f t="shared" si="121"/>
        <v/>
      </c>
      <c r="AH283" s="31" t="s">
        <v>20</v>
      </c>
      <c r="AI283" s="32">
        <f>+COUNTIF(C284:AG284,"夏休")+COUNTIF(C284:AG284,"冬休")+COUNTIF(C284:AG284,"中止")</f>
        <v>0</v>
      </c>
      <c r="AL283" s="57"/>
    </row>
    <row r="284" spans="2:38" s="34" customFormat="1" ht="13.5" customHeight="1" x14ac:dyDescent="0.2">
      <c r="B284" s="84" t="s">
        <v>20</v>
      </c>
      <c r="C284" s="85"/>
      <c r="D284" s="86"/>
      <c r="E284" s="86"/>
      <c r="F284" s="86"/>
      <c r="G284" s="86"/>
      <c r="H284" s="86"/>
      <c r="I284" s="86"/>
      <c r="J284" s="86"/>
      <c r="K284" s="86"/>
      <c r="L284" s="86"/>
      <c r="M284" s="86"/>
      <c r="N284" s="86"/>
      <c r="O284" s="86"/>
      <c r="P284" s="86"/>
      <c r="Q284" s="86"/>
      <c r="R284" s="86"/>
      <c r="S284" s="86"/>
      <c r="T284" s="86"/>
      <c r="U284" s="86"/>
      <c r="V284" s="86"/>
      <c r="W284" s="86"/>
      <c r="X284" s="86"/>
      <c r="Y284" s="86"/>
      <c r="Z284" s="86"/>
      <c r="AA284" s="86"/>
      <c r="AB284" s="86"/>
      <c r="AC284" s="86"/>
      <c r="AD284" s="86"/>
      <c r="AE284" s="86"/>
      <c r="AF284" s="86"/>
      <c r="AG284" s="87"/>
      <c r="AH284" s="35" t="s">
        <v>1</v>
      </c>
      <c r="AI284" s="36">
        <f>COUNT(C282:AG282)-AI283</f>
        <v>0</v>
      </c>
      <c r="AL284" s="57"/>
    </row>
    <row r="285" spans="2:38" s="34" customFormat="1" ht="13.5" customHeight="1" x14ac:dyDescent="0.2">
      <c r="B285" s="84"/>
      <c r="C285" s="85"/>
      <c r="D285" s="86"/>
      <c r="E285" s="86"/>
      <c r="F285" s="86"/>
      <c r="G285" s="86"/>
      <c r="H285" s="86"/>
      <c r="I285" s="86"/>
      <c r="J285" s="86"/>
      <c r="K285" s="86"/>
      <c r="L285" s="86"/>
      <c r="M285" s="86"/>
      <c r="N285" s="86"/>
      <c r="O285" s="86"/>
      <c r="P285" s="86"/>
      <c r="Q285" s="86"/>
      <c r="R285" s="86"/>
      <c r="S285" s="86"/>
      <c r="T285" s="86"/>
      <c r="U285" s="86"/>
      <c r="V285" s="86"/>
      <c r="W285" s="86"/>
      <c r="X285" s="86"/>
      <c r="Y285" s="86"/>
      <c r="Z285" s="86"/>
      <c r="AA285" s="86"/>
      <c r="AB285" s="86"/>
      <c r="AC285" s="86"/>
      <c r="AD285" s="86"/>
      <c r="AE285" s="86"/>
      <c r="AF285" s="86"/>
      <c r="AG285" s="87"/>
      <c r="AH285" s="35" t="s">
        <v>21</v>
      </c>
      <c r="AI285" s="36">
        <f>+COUNTIF(C286:AG287,"休")</f>
        <v>0</v>
      </c>
      <c r="AJ285" s="37" t="e">
        <f>IF(AI286&gt;0.285,"",IF(AI285&lt;AI282,"←計画日数が足りません",""))</f>
        <v>#DIV/0!</v>
      </c>
      <c r="AL285" s="57"/>
    </row>
    <row r="286" spans="2:38" s="34" customFormat="1" ht="13.5" customHeight="1" x14ac:dyDescent="0.2">
      <c r="B286" s="88" t="s">
        <v>7</v>
      </c>
      <c r="C286" s="89"/>
      <c r="D286" s="90"/>
      <c r="E286" s="90"/>
      <c r="F286" s="90"/>
      <c r="G286" s="90"/>
      <c r="H286" s="90"/>
      <c r="I286" s="90"/>
      <c r="J286" s="90"/>
      <c r="K286" s="90"/>
      <c r="L286" s="90"/>
      <c r="M286" s="90"/>
      <c r="N286" s="90"/>
      <c r="O286" s="90"/>
      <c r="P286" s="90"/>
      <c r="Q286" s="90"/>
      <c r="R286" s="90"/>
      <c r="S286" s="90"/>
      <c r="T286" s="90"/>
      <c r="U286" s="90"/>
      <c r="V286" s="90"/>
      <c r="W286" s="90"/>
      <c r="X286" s="90"/>
      <c r="Y286" s="90"/>
      <c r="Z286" s="90"/>
      <c r="AA286" s="90"/>
      <c r="AB286" s="90"/>
      <c r="AC286" s="90"/>
      <c r="AD286" s="90"/>
      <c r="AE286" s="90"/>
      <c r="AF286" s="90"/>
      <c r="AG286" s="91"/>
      <c r="AH286" s="35" t="s">
        <v>22</v>
      </c>
      <c r="AI286" s="38" t="e">
        <f>+AI285/AI284</f>
        <v>#DIV/0!</v>
      </c>
      <c r="AL286" s="57"/>
    </row>
    <row r="287" spans="2:38" s="34" customFormat="1" x14ac:dyDescent="0.2">
      <c r="B287" s="88"/>
      <c r="C287" s="89"/>
      <c r="D287" s="90"/>
      <c r="E287" s="90"/>
      <c r="F287" s="90"/>
      <c r="G287" s="90"/>
      <c r="H287" s="90"/>
      <c r="I287" s="90"/>
      <c r="J287" s="90"/>
      <c r="K287" s="90"/>
      <c r="L287" s="90"/>
      <c r="M287" s="90"/>
      <c r="N287" s="90"/>
      <c r="O287" s="90"/>
      <c r="P287" s="90"/>
      <c r="Q287" s="90"/>
      <c r="R287" s="90"/>
      <c r="S287" s="90"/>
      <c r="T287" s="90"/>
      <c r="U287" s="90"/>
      <c r="V287" s="90"/>
      <c r="W287" s="90"/>
      <c r="X287" s="90"/>
      <c r="Y287" s="90"/>
      <c r="Z287" s="90"/>
      <c r="AA287" s="90"/>
      <c r="AB287" s="90"/>
      <c r="AC287" s="90"/>
      <c r="AD287" s="90"/>
      <c r="AE287" s="90"/>
      <c r="AF287" s="90"/>
      <c r="AG287" s="91"/>
      <c r="AH287" s="35" t="s">
        <v>2</v>
      </c>
      <c r="AI287" s="36">
        <f>+COUNTA(C288:AG289)</f>
        <v>0</v>
      </c>
      <c r="AL287" s="57"/>
    </row>
    <row r="288" spans="2:38" s="34" customFormat="1" x14ac:dyDescent="0.2">
      <c r="B288" s="92" t="s">
        <v>11</v>
      </c>
      <c r="C288" s="93"/>
      <c r="D288" s="94"/>
      <c r="E288" s="94"/>
      <c r="F288" s="94"/>
      <c r="G288" s="94"/>
      <c r="H288" s="94"/>
      <c r="I288" s="94"/>
      <c r="J288" s="94"/>
      <c r="K288" s="94"/>
      <c r="L288" s="94"/>
      <c r="M288" s="94"/>
      <c r="N288" s="94"/>
      <c r="O288" s="94"/>
      <c r="P288" s="94"/>
      <c r="Q288" s="94"/>
      <c r="R288" s="94"/>
      <c r="S288" s="94"/>
      <c r="T288" s="94"/>
      <c r="U288" s="94"/>
      <c r="V288" s="94"/>
      <c r="W288" s="94"/>
      <c r="X288" s="94"/>
      <c r="Y288" s="94"/>
      <c r="Z288" s="94"/>
      <c r="AA288" s="94"/>
      <c r="AB288" s="94"/>
      <c r="AC288" s="94"/>
      <c r="AD288" s="94"/>
      <c r="AE288" s="94"/>
      <c r="AF288" s="94"/>
      <c r="AG288" s="95"/>
      <c r="AH288" s="39" t="s">
        <v>23</v>
      </c>
      <c r="AI288" s="40" t="e">
        <f>+AI287/AI284</f>
        <v>#DIV/0!</v>
      </c>
      <c r="AL288" s="22">
        <f>+COUNTIF(C286:AG287,"休")</f>
        <v>0</v>
      </c>
    </row>
    <row r="289" spans="2:38" s="34" customFormat="1" x14ac:dyDescent="0.2">
      <c r="B289" s="92"/>
      <c r="C289" s="93"/>
      <c r="D289" s="94"/>
      <c r="E289" s="94"/>
      <c r="F289" s="94"/>
      <c r="G289" s="94"/>
      <c r="H289" s="94"/>
      <c r="I289" s="94"/>
      <c r="J289" s="94"/>
      <c r="K289" s="94"/>
      <c r="L289" s="94"/>
      <c r="M289" s="94"/>
      <c r="N289" s="94"/>
      <c r="O289" s="94"/>
      <c r="P289" s="94"/>
      <c r="Q289" s="94"/>
      <c r="R289" s="94"/>
      <c r="S289" s="94"/>
      <c r="T289" s="94"/>
      <c r="U289" s="94"/>
      <c r="V289" s="94"/>
      <c r="W289" s="94"/>
      <c r="X289" s="94"/>
      <c r="Y289" s="94"/>
      <c r="Z289" s="94"/>
      <c r="AA289" s="94"/>
      <c r="AB289" s="94"/>
      <c r="AC289" s="94"/>
      <c r="AD289" s="94"/>
      <c r="AE289" s="94"/>
      <c r="AF289" s="94"/>
      <c r="AG289" s="95"/>
      <c r="AH289" s="41" t="s">
        <v>24</v>
      </c>
      <c r="AI289" s="42" t="str">
        <f>IF(7&gt;AI284,"対象外",IF(AI287&gt;=AI282,"OK","NG"))</f>
        <v>対象外</v>
      </c>
      <c r="AJ289" s="37" t="str">
        <f>IF(AI289="対象外","←７日間に満たない期間は達成判定の対象外",IF(AI289="NG","←月単位未達成","←月単位達成"))</f>
        <v>←７日間に満たない期間は達成判定の対象外</v>
      </c>
      <c r="AL289" s="43" t="str">
        <f>IF(7&gt;AI284,"対象外",IF(AL288&gt;=AI282,"OK","NG"))</f>
        <v>対象外</v>
      </c>
    </row>
    <row r="290" spans="2:38" hidden="1" x14ac:dyDescent="0.2">
      <c r="B290" s="44" t="s">
        <v>25</v>
      </c>
      <c r="C290" s="45" t="e">
        <f t="shared" ref="C290:AG290" si="122">IF(AND(DAY(C282)&gt;=22,DAY(C282)&lt;=28,C283="土"),1,0)</f>
        <v>#VALUE!</v>
      </c>
      <c r="D290" s="45" t="e">
        <f t="shared" si="122"/>
        <v>#VALUE!</v>
      </c>
      <c r="E290" s="45" t="e">
        <f t="shared" si="122"/>
        <v>#VALUE!</v>
      </c>
      <c r="F290" s="45" t="e">
        <f t="shared" si="122"/>
        <v>#VALUE!</v>
      </c>
      <c r="G290" s="45" t="e">
        <f t="shared" si="122"/>
        <v>#VALUE!</v>
      </c>
      <c r="H290" s="45" t="e">
        <f t="shared" si="122"/>
        <v>#VALUE!</v>
      </c>
      <c r="I290" s="45" t="e">
        <f t="shared" si="122"/>
        <v>#VALUE!</v>
      </c>
      <c r="J290" s="45" t="e">
        <f t="shared" si="122"/>
        <v>#VALUE!</v>
      </c>
      <c r="K290" s="45" t="e">
        <f t="shared" si="122"/>
        <v>#VALUE!</v>
      </c>
      <c r="L290" s="45" t="e">
        <f t="shared" si="122"/>
        <v>#VALUE!</v>
      </c>
      <c r="M290" s="45" t="e">
        <f t="shared" si="122"/>
        <v>#VALUE!</v>
      </c>
      <c r="N290" s="45" t="e">
        <f t="shared" si="122"/>
        <v>#VALUE!</v>
      </c>
      <c r="O290" s="45" t="e">
        <f t="shared" si="122"/>
        <v>#VALUE!</v>
      </c>
      <c r="P290" s="45" t="e">
        <f t="shared" si="122"/>
        <v>#VALUE!</v>
      </c>
      <c r="Q290" s="45" t="e">
        <f t="shared" si="122"/>
        <v>#VALUE!</v>
      </c>
      <c r="R290" s="45" t="e">
        <f t="shared" si="122"/>
        <v>#VALUE!</v>
      </c>
      <c r="S290" s="45" t="e">
        <f t="shared" si="122"/>
        <v>#VALUE!</v>
      </c>
      <c r="T290" s="45" t="e">
        <f t="shared" si="122"/>
        <v>#VALUE!</v>
      </c>
      <c r="U290" s="45" t="e">
        <f t="shared" si="122"/>
        <v>#VALUE!</v>
      </c>
      <c r="V290" s="45" t="e">
        <f t="shared" si="122"/>
        <v>#VALUE!</v>
      </c>
      <c r="W290" s="45" t="e">
        <f t="shared" si="122"/>
        <v>#VALUE!</v>
      </c>
      <c r="X290" s="45" t="e">
        <f t="shared" si="122"/>
        <v>#VALUE!</v>
      </c>
      <c r="Y290" s="45" t="e">
        <f t="shared" si="122"/>
        <v>#VALUE!</v>
      </c>
      <c r="Z290" s="45" t="e">
        <f t="shared" si="122"/>
        <v>#VALUE!</v>
      </c>
      <c r="AA290" s="45" t="e">
        <f t="shared" si="122"/>
        <v>#VALUE!</v>
      </c>
      <c r="AB290" s="45" t="e">
        <f t="shared" si="122"/>
        <v>#VALUE!</v>
      </c>
      <c r="AC290" s="45" t="e">
        <f t="shared" si="122"/>
        <v>#VALUE!</v>
      </c>
      <c r="AD290" s="45" t="e">
        <f t="shared" si="122"/>
        <v>#VALUE!</v>
      </c>
      <c r="AE290" s="45" t="e">
        <f t="shared" si="122"/>
        <v>#VALUE!</v>
      </c>
      <c r="AF290" s="45" t="e">
        <f t="shared" si="122"/>
        <v>#VALUE!</v>
      </c>
      <c r="AG290" s="45" t="e">
        <f t="shared" si="122"/>
        <v>#VALUE!</v>
      </c>
      <c r="AH290" s="46" t="s">
        <v>26</v>
      </c>
      <c r="AI290" s="47">
        <f>_xlfn.AGGREGATE(9,6,C290:AG290)</f>
        <v>0</v>
      </c>
      <c r="AJ290" s="37"/>
    </row>
    <row r="291" spans="2:38" hidden="1" x14ac:dyDescent="0.2">
      <c r="B291" s="44" t="s">
        <v>27</v>
      </c>
      <c r="C291" s="48" t="e">
        <f t="shared" ref="C291:AG291" si="123">IF(AND(DAY(C282)&gt;=22,DAY(C282)&lt;=28,C283="土",OR(C288="休",C288="雨")),1,0)</f>
        <v>#VALUE!</v>
      </c>
      <c r="D291" s="48" t="e">
        <f t="shared" si="123"/>
        <v>#VALUE!</v>
      </c>
      <c r="E291" s="48" t="e">
        <f t="shared" si="123"/>
        <v>#VALUE!</v>
      </c>
      <c r="F291" s="48" t="e">
        <f t="shared" si="123"/>
        <v>#VALUE!</v>
      </c>
      <c r="G291" s="48" t="e">
        <f t="shared" si="123"/>
        <v>#VALUE!</v>
      </c>
      <c r="H291" s="48" t="e">
        <f t="shared" si="123"/>
        <v>#VALUE!</v>
      </c>
      <c r="I291" s="48" t="e">
        <f t="shared" si="123"/>
        <v>#VALUE!</v>
      </c>
      <c r="J291" s="48" t="e">
        <f t="shared" si="123"/>
        <v>#VALUE!</v>
      </c>
      <c r="K291" s="48" t="e">
        <f t="shared" si="123"/>
        <v>#VALUE!</v>
      </c>
      <c r="L291" s="48" t="e">
        <f t="shared" si="123"/>
        <v>#VALUE!</v>
      </c>
      <c r="M291" s="48" t="e">
        <f t="shared" si="123"/>
        <v>#VALUE!</v>
      </c>
      <c r="N291" s="48" t="e">
        <f t="shared" si="123"/>
        <v>#VALUE!</v>
      </c>
      <c r="O291" s="48" t="e">
        <f t="shared" si="123"/>
        <v>#VALUE!</v>
      </c>
      <c r="P291" s="48" t="e">
        <f t="shared" si="123"/>
        <v>#VALUE!</v>
      </c>
      <c r="Q291" s="48" t="e">
        <f t="shared" si="123"/>
        <v>#VALUE!</v>
      </c>
      <c r="R291" s="48" t="e">
        <f t="shared" si="123"/>
        <v>#VALUE!</v>
      </c>
      <c r="S291" s="48" t="e">
        <f t="shared" si="123"/>
        <v>#VALUE!</v>
      </c>
      <c r="T291" s="48" t="e">
        <f t="shared" si="123"/>
        <v>#VALUE!</v>
      </c>
      <c r="U291" s="48" t="e">
        <f t="shared" si="123"/>
        <v>#VALUE!</v>
      </c>
      <c r="V291" s="48" t="e">
        <f t="shared" si="123"/>
        <v>#VALUE!</v>
      </c>
      <c r="W291" s="48" t="e">
        <f t="shared" si="123"/>
        <v>#VALUE!</v>
      </c>
      <c r="X291" s="48" t="e">
        <f t="shared" si="123"/>
        <v>#VALUE!</v>
      </c>
      <c r="Y291" s="48" t="e">
        <f t="shared" si="123"/>
        <v>#VALUE!</v>
      </c>
      <c r="Z291" s="48" t="e">
        <f t="shared" si="123"/>
        <v>#VALUE!</v>
      </c>
      <c r="AA291" s="48" t="e">
        <f t="shared" si="123"/>
        <v>#VALUE!</v>
      </c>
      <c r="AB291" s="48" t="e">
        <f t="shared" si="123"/>
        <v>#VALUE!</v>
      </c>
      <c r="AC291" s="48" t="e">
        <f t="shared" si="123"/>
        <v>#VALUE!</v>
      </c>
      <c r="AD291" s="48" t="e">
        <f t="shared" si="123"/>
        <v>#VALUE!</v>
      </c>
      <c r="AE291" s="48" t="e">
        <f t="shared" si="123"/>
        <v>#VALUE!</v>
      </c>
      <c r="AF291" s="48" t="e">
        <f t="shared" si="123"/>
        <v>#VALUE!</v>
      </c>
      <c r="AG291" s="48" t="e">
        <f t="shared" si="123"/>
        <v>#VALUE!</v>
      </c>
      <c r="AH291" s="49" t="s">
        <v>28</v>
      </c>
      <c r="AI291" s="47">
        <f>_xlfn.AGGREGATE(9,6,C291:AG291)</f>
        <v>0</v>
      </c>
      <c r="AJ291" s="37"/>
    </row>
    <row r="292" spans="2:38" hidden="1" x14ac:dyDescent="0.2">
      <c r="B292" s="44" t="s">
        <v>29</v>
      </c>
      <c r="C292" s="45" t="e">
        <f t="shared" ref="C292:AG292" si="124">IF(AND(DAY(C282)&gt;=8,DAY(C282)&lt;=14,C283="土"),1,0)</f>
        <v>#VALUE!</v>
      </c>
      <c r="D292" s="45" t="e">
        <f t="shared" si="124"/>
        <v>#VALUE!</v>
      </c>
      <c r="E292" s="45" t="e">
        <f t="shared" si="124"/>
        <v>#VALUE!</v>
      </c>
      <c r="F292" s="45" t="e">
        <f t="shared" si="124"/>
        <v>#VALUE!</v>
      </c>
      <c r="G292" s="45" t="e">
        <f t="shared" si="124"/>
        <v>#VALUE!</v>
      </c>
      <c r="H292" s="45" t="e">
        <f t="shared" si="124"/>
        <v>#VALUE!</v>
      </c>
      <c r="I292" s="45" t="e">
        <f t="shared" si="124"/>
        <v>#VALUE!</v>
      </c>
      <c r="J292" s="45" t="e">
        <f t="shared" si="124"/>
        <v>#VALUE!</v>
      </c>
      <c r="K292" s="45" t="e">
        <f t="shared" si="124"/>
        <v>#VALUE!</v>
      </c>
      <c r="L292" s="45" t="e">
        <f t="shared" si="124"/>
        <v>#VALUE!</v>
      </c>
      <c r="M292" s="45" t="e">
        <f t="shared" si="124"/>
        <v>#VALUE!</v>
      </c>
      <c r="N292" s="45" t="e">
        <f t="shared" si="124"/>
        <v>#VALUE!</v>
      </c>
      <c r="O292" s="45" t="e">
        <f t="shared" si="124"/>
        <v>#VALUE!</v>
      </c>
      <c r="P292" s="45" t="e">
        <f t="shared" si="124"/>
        <v>#VALUE!</v>
      </c>
      <c r="Q292" s="45" t="e">
        <f t="shared" si="124"/>
        <v>#VALUE!</v>
      </c>
      <c r="R292" s="45" t="e">
        <f t="shared" si="124"/>
        <v>#VALUE!</v>
      </c>
      <c r="S292" s="45" t="e">
        <f t="shared" si="124"/>
        <v>#VALUE!</v>
      </c>
      <c r="T292" s="45" t="e">
        <f t="shared" si="124"/>
        <v>#VALUE!</v>
      </c>
      <c r="U292" s="45" t="e">
        <f t="shared" si="124"/>
        <v>#VALUE!</v>
      </c>
      <c r="V292" s="45" t="e">
        <f t="shared" si="124"/>
        <v>#VALUE!</v>
      </c>
      <c r="W292" s="45" t="e">
        <f t="shared" si="124"/>
        <v>#VALUE!</v>
      </c>
      <c r="X292" s="45" t="e">
        <f t="shared" si="124"/>
        <v>#VALUE!</v>
      </c>
      <c r="Y292" s="45" t="e">
        <f t="shared" si="124"/>
        <v>#VALUE!</v>
      </c>
      <c r="Z292" s="45" t="e">
        <f t="shared" si="124"/>
        <v>#VALUE!</v>
      </c>
      <c r="AA292" s="45" t="e">
        <f t="shared" si="124"/>
        <v>#VALUE!</v>
      </c>
      <c r="AB292" s="45" t="e">
        <f t="shared" si="124"/>
        <v>#VALUE!</v>
      </c>
      <c r="AC292" s="45" t="e">
        <f t="shared" si="124"/>
        <v>#VALUE!</v>
      </c>
      <c r="AD292" s="45" t="e">
        <f t="shared" si="124"/>
        <v>#VALUE!</v>
      </c>
      <c r="AE292" s="45" t="e">
        <f t="shared" si="124"/>
        <v>#VALUE!</v>
      </c>
      <c r="AF292" s="45" t="e">
        <f t="shared" si="124"/>
        <v>#VALUE!</v>
      </c>
      <c r="AG292" s="45" t="e">
        <f t="shared" si="124"/>
        <v>#VALUE!</v>
      </c>
      <c r="AH292" s="46" t="s">
        <v>26</v>
      </c>
      <c r="AI292" s="47">
        <f>_xlfn.AGGREGATE(9,6,C292:AG292)</f>
        <v>0</v>
      </c>
      <c r="AJ292" s="37"/>
    </row>
    <row r="293" spans="2:38" hidden="1" x14ac:dyDescent="0.2">
      <c r="B293" s="44" t="s">
        <v>30</v>
      </c>
      <c r="C293" s="48" t="e">
        <f t="shared" ref="C293:AG293" si="125">IF(AND(DAY(C282)&gt;=8,DAY(C282)&lt;=14,C283="土",OR(C288="休",C288="雨")),1,0)</f>
        <v>#VALUE!</v>
      </c>
      <c r="D293" s="48" t="e">
        <f t="shared" si="125"/>
        <v>#VALUE!</v>
      </c>
      <c r="E293" s="48" t="e">
        <f t="shared" si="125"/>
        <v>#VALUE!</v>
      </c>
      <c r="F293" s="48" t="e">
        <f t="shared" si="125"/>
        <v>#VALUE!</v>
      </c>
      <c r="G293" s="48" t="e">
        <f t="shared" si="125"/>
        <v>#VALUE!</v>
      </c>
      <c r="H293" s="48" t="e">
        <f t="shared" si="125"/>
        <v>#VALUE!</v>
      </c>
      <c r="I293" s="48" t="e">
        <f t="shared" si="125"/>
        <v>#VALUE!</v>
      </c>
      <c r="J293" s="48" t="e">
        <f t="shared" si="125"/>
        <v>#VALUE!</v>
      </c>
      <c r="K293" s="48" t="e">
        <f t="shared" si="125"/>
        <v>#VALUE!</v>
      </c>
      <c r="L293" s="48" t="e">
        <f t="shared" si="125"/>
        <v>#VALUE!</v>
      </c>
      <c r="M293" s="48" t="e">
        <f t="shared" si="125"/>
        <v>#VALUE!</v>
      </c>
      <c r="N293" s="48" t="e">
        <f t="shared" si="125"/>
        <v>#VALUE!</v>
      </c>
      <c r="O293" s="48" t="e">
        <f t="shared" si="125"/>
        <v>#VALUE!</v>
      </c>
      <c r="P293" s="48" t="e">
        <f t="shared" si="125"/>
        <v>#VALUE!</v>
      </c>
      <c r="Q293" s="48" t="e">
        <f t="shared" si="125"/>
        <v>#VALUE!</v>
      </c>
      <c r="R293" s="48" t="e">
        <f t="shared" si="125"/>
        <v>#VALUE!</v>
      </c>
      <c r="S293" s="48" t="e">
        <f t="shared" si="125"/>
        <v>#VALUE!</v>
      </c>
      <c r="T293" s="48" t="e">
        <f t="shared" si="125"/>
        <v>#VALUE!</v>
      </c>
      <c r="U293" s="48" t="e">
        <f t="shared" si="125"/>
        <v>#VALUE!</v>
      </c>
      <c r="V293" s="48" t="e">
        <f t="shared" si="125"/>
        <v>#VALUE!</v>
      </c>
      <c r="W293" s="48" t="e">
        <f t="shared" si="125"/>
        <v>#VALUE!</v>
      </c>
      <c r="X293" s="48" t="e">
        <f t="shared" si="125"/>
        <v>#VALUE!</v>
      </c>
      <c r="Y293" s="48" t="e">
        <f t="shared" si="125"/>
        <v>#VALUE!</v>
      </c>
      <c r="Z293" s="48" t="e">
        <f t="shared" si="125"/>
        <v>#VALUE!</v>
      </c>
      <c r="AA293" s="48" t="e">
        <f t="shared" si="125"/>
        <v>#VALUE!</v>
      </c>
      <c r="AB293" s="48" t="e">
        <f t="shared" si="125"/>
        <v>#VALUE!</v>
      </c>
      <c r="AC293" s="48" t="e">
        <f t="shared" si="125"/>
        <v>#VALUE!</v>
      </c>
      <c r="AD293" s="48" t="e">
        <f t="shared" si="125"/>
        <v>#VALUE!</v>
      </c>
      <c r="AE293" s="48" t="e">
        <f t="shared" si="125"/>
        <v>#VALUE!</v>
      </c>
      <c r="AF293" s="48" t="e">
        <f t="shared" si="125"/>
        <v>#VALUE!</v>
      </c>
      <c r="AG293" s="48" t="e">
        <f t="shared" si="125"/>
        <v>#VALUE!</v>
      </c>
      <c r="AH293" s="49" t="s">
        <v>28</v>
      </c>
      <c r="AI293" s="47">
        <f>_xlfn.AGGREGATE(9,6,C293:AG293)</f>
        <v>0</v>
      </c>
      <c r="AJ293" s="37"/>
    </row>
    <row r="295" spans="2:38" hidden="1" x14ac:dyDescent="0.2">
      <c r="C295" s="2" t="e">
        <f>YEAR(C298)</f>
        <v>#VALUE!</v>
      </c>
      <c r="D295" s="2" t="e">
        <f>MONTH(C298)</f>
        <v>#VALUE!</v>
      </c>
    </row>
    <row r="296" spans="2:38" x14ac:dyDescent="0.2">
      <c r="B296" s="7" t="s">
        <v>16</v>
      </c>
      <c r="C296" s="96" t="e">
        <f>C298</f>
        <v>#VALUE!</v>
      </c>
      <c r="D296" s="96"/>
      <c r="E296" s="96"/>
      <c r="F296" s="96"/>
      <c r="G296" s="96"/>
      <c r="H296" s="96"/>
      <c r="I296" s="96"/>
      <c r="J296" s="96"/>
      <c r="K296" s="96"/>
      <c r="L296" s="96"/>
      <c r="M296" s="96"/>
      <c r="N296" s="96"/>
      <c r="O296" s="96"/>
      <c r="P296" s="96"/>
      <c r="Q296" s="96"/>
      <c r="R296" s="96"/>
      <c r="S296" s="96"/>
      <c r="T296" s="96"/>
      <c r="U296" s="96"/>
      <c r="V296" s="96"/>
      <c r="W296" s="96"/>
      <c r="X296" s="96"/>
      <c r="Y296" s="96"/>
      <c r="Z296" s="96"/>
      <c r="AA296" s="96"/>
      <c r="AB296" s="96"/>
      <c r="AC296" s="96"/>
      <c r="AD296" s="96"/>
      <c r="AE296" s="96"/>
      <c r="AF296" s="96"/>
      <c r="AG296" s="96"/>
      <c r="AH296" s="96"/>
      <c r="AI296" s="96"/>
    </row>
    <row r="297" spans="2:38" hidden="1" x14ac:dyDescent="0.2">
      <c r="B297" s="51"/>
      <c r="C297" s="30" t="e">
        <f>DATE($C295,$D295,1)</f>
        <v>#VALUE!</v>
      </c>
      <c r="D297" s="30" t="e">
        <f t="shared" ref="D297:AG297" si="126">C297+1</f>
        <v>#VALUE!</v>
      </c>
      <c r="E297" s="30" t="e">
        <f t="shared" si="126"/>
        <v>#VALUE!</v>
      </c>
      <c r="F297" s="30" t="e">
        <f t="shared" si="126"/>
        <v>#VALUE!</v>
      </c>
      <c r="G297" s="30" t="e">
        <f t="shared" si="126"/>
        <v>#VALUE!</v>
      </c>
      <c r="H297" s="30" t="e">
        <f t="shared" si="126"/>
        <v>#VALUE!</v>
      </c>
      <c r="I297" s="30" t="e">
        <f t="shared" si="126"/>
        <v>#VALUE!</v>
      </c>
      <c r="J297" s="30" t="e">
        <f t="shared" si="126"/>
        <v>#VALUE!</v>
      </c>
      <c r="K297" s="30" t="e">
        <f t="shared" si="126"/>
        <v>#VALUE!</v>
      </c>
      <c r="L297" s="30" t="e">
        <f t="shared" si="126"/>
        <v>#VALUE!</v>
      </c>
      <c r="M297" s="30" t="e">
        <f t="shared" si="126"/>
        <v>#VALUE!</v>
      </c>
      <c r="N297" s="30" t="e">
        <f t="shared" si="126"/>
        <v>#VALUE!</v>
      </c>
      <c r="O297" s="30" t="e">
        <f t="shared" si="126"/>
        <v>#VALUE!</v>
      </c>
      <c r="P297" s="30" t="e">
        <f t="shared" si="126"/>
        <v>#VALUE!</v>
      </c>
      <c r="Q297" s="30" t="e">
        <f t="shared" si="126"/>
        <v>#VALUE!</v>
      </c>
      <c r="R297" s="30" t="e">
        <f t="shared" si="126"/>
        <v>#VALUE!</v>
      </c>
      <c r="S297" s="30" t="e">
        <f t="shared" si="126"/>
        <v>#VALUE!</v>
      </c>
      <c r="T297" s="30" t="e">
        <f t="shared" si="126"/>
        <v>#VALUE!</v>
      </c>
      <c r="U297" s="30" t="e">
        <f t="shared" si="126"/>
        <v>#VALUE!</v>
      </c>
      <c r="V297" s="30" t="e">
        <f t="shared" si="126"/>
        <v>#VALUE!</v>
      </c>
      <c r="W297" s="30" t="e">
        <f t="shared" si="126"/>
        <v>#VALUE!</v>
      </c>
      <c r="X297" s="30" t="e">
        <f t="shared" si="126"/>
        <v>#VALUE!</v>
      </c>
      <c r="Y297" s="30" t="e">
        <f t="shared" si="126"/>
        <v>#VALUE!</v>
      </c>
      <c r="Z297" s="30" t="e">
        <f t="shared" si="126"/>
        <v>#VALUE!</v>
      </c>
      <c r="AA297" s="30" t="e">
        <f t="shared" si="126"/>
        <v>#VALUE!</v>
      </c>
      <c r="AB297" s="30" t="e">
        <f t="shared" si="126"/>
        <v>#VALUE!</v>
      </c>
      <c r="AC297" s="30" t="e">
        <f t="shared" si="126"/>
        <v>#VALUE!</v>
      </c>
      <c r="AD297" s="30" t="e">
        <f t="shared" si="126"/>
        <v>#VALUE!</v>
      </c>
      <c r="AE297" s="30" t="e">
        <f t="shared" si="126"/>
        <v>#VALUE!</v>
      </c>
      <c r="AF297" s="30" t="e">
        <f t="shared" si="126"/>
        <v>#VALUE!</v>
      </c>
      <c r="AG297" s="30" t="e">
        <f t="shared" si="126"/>
        <v>#VALUE!</v>
      </c>
      <c r="AH297" s="52"/>
      <c r="AI297" s="53"/>
    </row>
    <row r="298" spans="2:38" x14ac:dyDescent="0.2">
      <c r="B298" s="54" t="s">
        <v>17</v>
      </c>
      <c r="C298" s="55" t="e">
        <f>IF(EDATE(C281,1)&gt;$G$5,"",EDATE(C281,1))</f>
        <v>#VALUE!</v>
      </c>
      <c r="D298" s="30" t="e">
        <f t="shared" ref="D298:AG298" si="127">IF(D297&gt;$G$5,"",IF(C298=EOMONTH(DATE($C295,$D295,1),0),"",IF(C298="","",C298+1)))</f>
        <v>#VALUE!</v>
      </c>
      <c r="E298" s="30" t="e">
        <f t="shared" si="127"/>
        <v>#VALUE!</v>
      </c>
      <c r="F298" s="30" t="e">
        <f t="shared" si="127"/>
        <v>#VALUE!</v>
      </c>
      <c r="G298" s="30" t="e">
        <f t="shared" si="127"/>
        <v>#VALUE!</v>
      </c>
      <c r="H298" s="30" t="e">
        <f t="shared" si="127"/>
        <v>#VALUE!</v>
      </c>
      <c r="I298" s="30" t="e">
        <f t="shared" si="127"/>
        <v>#VALUE!</v>
      </c>
      <c r="J298" s="30" t="e">
        <f t="shared" si="127"/>
        <v>#VALUE!</v>
      </c>
      <c r="K298" s="30" t="e">
        <f t="shared" si="127"/>
        <v>#VALUE!</v>
      </c>
      <c r="L298" s="30" t="e">
        <f t="shared" si="127"/>
        <v>#VALUE!</v>
      </c>
      <c r="M298" s="30" t="e">
        <f t="shared" si="127"/>
        <v>#VALUE!</v>
      </c>
      <c r="N298" s="30" t="e">
        <f t="shared" si="127"/>
        <v>#VALUE!</v>
      </c>
      <c r="O298" s="30" t="e">
        <f t="shared" si="127"/>
        <v>#VALUE!</v>
      </c>
      <c r="P298" s="30" t="e">
        <f t="shared" si="127"/>
        <v>#VALUE!</v>
      </c>
      <c r="Q298" s="30" t="e">
        <f t="shared" si="127"/>
        <v>#VALUE!</v>
      </c>
      <c r="R298" s="30" t="e">
        <f t="shared" si="127"/>
        <v>#VALUE!</v>
      </c>
      <c r="S298" s="30" t="e">
        <f t="shared" si="127"/>
        <v>#VALUE!</v>
      </c>
      <c r="T298" s="30" t="e">
        <f t="shared" si="127"/>
        <v>#VALUE!</v>
      </c>
      <c r="U298" s="30" t="e">
        <f t="shared" si="127"/>
        <v>#VALUE!</v>
      </c>
      <c r="V298" s="30" t="e">
        <f t="shared" si="127"/>
        <v>#VALUE!</v>
      </c>
      <c r="W298" s="30" t="e">
        <f t="shared" si="127"/>
        <v>#VALUE!</v>
      </c>
      <c r="X298" s="30" t="e">
        <f t="shared" si="127"/>
        <v>#VALUE!</v>
      </c>
      <c r="Y298" s="30" t="e">
        <f t="shared" si="127"/>
        <v>#VALUE!</v>
      </c>
      <c r="Z298" s="30" t="e">
        <f t="shared" si="127"/>
        <v>#VALUE!</v>
      </c>
      <c r="AA298" s="30" t="e">
        <f t="shared" si="127"/>
        <v>#VALUE!</v>
      </c>
      <c r="AB298" s="30" t="e">
        <f t="shared" si="127"/>
        <v>#VALUE!</v>
      </c>
      <c r="AC298" s="30" t="e">
        <f t="shared" si="127"/>
        <v>#VALUE!</v>
      </c>
      <c r="AD298" s="30" t="e">
        <f t="shared" si="127"/>
        <v>#VALUE!</v>
      </c>
      <c r="AE298" s="30" t="e">
        <f t="shared" si="127"/>
        <v>#VALUE!</v>
      </c>
      <c r="AF298" s="30" t="e">
        <f t="shared" si="127"/>
        <v>#VALUE!</v>
      </c>
      <c r="AG298" s="30" t="e">
        <f t="shared" si="127"/>
        <v>#VALUE!</v>
      </c>
      <c r="AH298" s="31" t="s">
        <v>18</v>
      </c>
      <c r="AI298" s="32">
        <f>+COUNTIFS(C299:AG299,"土",C300:AG300,"")+COUNTIFS(C299:AG299,"日",C300:AG300,"")</f>
        <v>0</v>
      </c>
    </row>
    <row r="299" spans="2:38" s="34" customFormat="1" x14ac:dyDescent="0.2">
      <c r="B299" s="56" t="s">
        <v>19</v>
      </c>
      <c r="C299" s="33" t="str">
        <f t="shared" ref="C299:AG299" si="128">IFERROR(TEXT(WEEKDAY(+C298),"aaa"),"")</f>
        <v/>
      </c>
      <c r="D299" s="33" t="str">
        <f t="shared" si="128"/>
        <v/>
      </c>
      <c r="E299" s="33" t="str">
        <f t="shared" si="128"/>
        <v/>
      </c>
      <c r="F299" s="33" t="str">
        <f t="shared" si="128"/>
        <v/>
      </c>
      <c r="G299" s="33" t="str">
        <f t="shared" si="128"/>
        <v/>
      </c>
      <c r="H299" s="33" t="str">
        <f t="shared" si="128"/>
        <v/>
      </c>
      <c r="I299" s="33" t="str">
        <f t="shared" si="128"/>
        <v/>
      </c>
      <c r="J299" s="33" t="str">
        <f t="shared" si="128"/>
        <v/>
      </c>
      <c r="K299" s="33" t="str">
        <f t="shared" si="128"/>
        <v/>
      </c>
      <c r="L299" s="33" t="str">
        <f t="shared" si="128"/>
        <v/>
      </c>
      <c r="M299" s="33" t="str">
        <f t="shared" si="128"/>
        <v/>
      </c>
      <c r="N299" s="33" t="str">
        <f t="shared" si="128"/>
        <v/>
      </c>
      <c r="O299" s="33" t="str">
        <f t="shared" si="128"/>
        <v/>
      </c>
      <c r="P299" s="33" t="str">
        <f t="shared" si="128"/>
        <v/>
      </c>
      <c r="Q299" s="33" t="str">
        <f t="shared" si="128"/>
        <v/>
      </c>
      <c r="R299" s="33" t="str">
        <f t="shared" si="128"/>
        <v/>
      </c>
      <c r="S299" s="33" t="str">
        <f t="shared" si="128"/>
        <v/>
      </c>
      <c r="T299" s="33" t="str">
        <f t="shared" si="128"/>
        <v/>
      </c>
      <c r="U299" s="33" t="str">
        <f t="shared" si="128"/>
        <v/>
      </c>
      <c r="V299" s="33" t="str">
        <f t="shared" si="128"/>
        <v/>
      </c>
      <c r="W299" s="33" t="str">
        <f t="shared" si="128"/>
        <v/>
      </c>
      <c r="X299" s="33" t="str">
        <f t="shared" si="128"/>
        <v/>
      </c>
      <c r="Y299" s="33" t="str">
        <f t="shared" si="128"/>
        <v/>
      </c>
      <c r="Z299" s="33" t="str">
        <f t="shared" si="128"/>
        <v/>
      </c>
      <c r="AA299" s="33" t="str">
        <f t="shared" si="128"/>
        <v/>
      </c>
      <c r="AB299" s="33" t="str">
        <f t="shared" si="128"/>
        <v/>
      </c>
      <c r="AC299" s="33" t="str">
        <f t="shared" si="128"/>
        <v/>
      </c>
      <c r="AD299" s="33" t="str">
        <f t="shared" si="128"/>
        <v/>
      </c>
      <c r="AE299" s="33" t="str">
        <f t="shared" si="128"/>
        <v/>
      </c>
      <c r="AF299" s="33" t="str">
        <f t="shared" si="128"/>
        <v/>
      </c>
      <c r="AG299" s="33" t="str">
        <f t="shared" si="128"/>
        <v/>
      </c>
      <c r="AH299" s="31" t="s">
        <v>20</v>
      </c>
      <c r="AI299" s="32">
        <f>+COUNTIF(C300:AG300,"夏休")+COUNTIF(C300:AG300,"冬休")+COUNTIF(C300:AG300,"中止")</f>
        <v>0</v>
      </c>
      <c r="AL299" s="57"/>
    </row>
    <row r="300" spans="2:38" s="34" customFormat="1" ht="13.5" customHeight="1" x14ac:dyDescent="0.2">
      <c r="B300" s="84" t="s">
        <v>20</v>
      </c>
      <c r="C300" s="85"/>
      <c r="D300" s="86"/>
      <c r="E300" s="86"/>
      <c r="F300" s="86"/>
      <c r="G300" s="86"/>
      <c r="H300" s="86"/>
      <c r="I300" s="86"/>
      <c r="J300" s="86"/>
      <c r="K300" s="86"/>
      <c r="L300" s="86"/>
      <c r="M300" s="86"/>
      <c r="N300" s="86"/>
      <c r="O300" s="86"/>
      <c r="P300" s="86"/>
      <c r="Q300" s="86"/>
      <c r="R300" s="86"/>
      <c r="S300" s="86"/>
      <c r="T300" s="86"/>
      <c r="U300" s="86"/>
      <c r="V300" s="86"/>
      <c r="W300" s="86"/>
      <c r="X300" s="86"/>
      <c r="Y300" s="86"/>
      <c r="Z300" s="86"/>
      <c r="AA300" s="86"/>
      <c r="AB300" s="86"/>
      <c r="AC300" s="86"/>
      <c r="AD300" s="86"/>
      <c r="AE300" s="86"/>
      <c r="AF300" s="86"/>
      <c r="AG300" s="87"/>
      <c r="AH300" s="35" t="s">
        <v>1</v>
      </c>
      <c r="AI300" s="36">
        <f>COUNT(C298:AG298)-AI299</f>
        <v>0</v>
      </c>
      <c r="AL300" s="57"/>
    </row>
    <row r="301" spans="2:38" s="34" customFormat="1" ht="13.5" customHeight="1" x14ac:dyDescent="0.2">
      <c r="B301" s="84"/>
      <c r="C301" s="85"/>
      <c r="D301" s="86"/>
      <c r="E301" s="86"/>
      <c r="F301" s="86"/>
      <c r="G301" s="86"/>
      <c r="H301" s="86"/>
      <c r="I301" s="86"/>
      <c r="J301" s="86"/>
      <c r="K301" s="86"/>
      <c r="L301" s="86"/>
      <c r="M301" s="86"/>
      <c r="N301" s="86"/>
      <c r="O301" s="86"/>
      <c r="P301" s="86"/>
      <c r="Q301" s="86"/>
      <c r="R301" s="86"/>
      <c r="S301" s="86"/>
      <c r="T301" s="86"/>
      <c r="U301" s="86"/>
      <c r="V301" s="86"/>
      <c r="W301" s="86"/>
      <c r="X301" s="86"/>
      <c r="Y301" s="86"/>
      <c r="Z301" s="86"/>
      <c r="AA301" s="86"/>
      <c r="AB301" s="86"/>
      <c r="AC301" s="86"/>
      <c r="AD301" s="86"/>
      <c r="AE301" s="86"/>
      <c r="AF301" s="86"/>
      <c r="AG301" s="87"/>
      <c r="AH301" s="35" t="s">
        <v>21</v>
      </c>
      <c r="AI301" s="36">
        <f>+COUNTIF(C302:AG303,"休")</f>
        <v>0</v>
      </c>
      <c r="AJ301" s="37" t="e">
        <f>IF(AI302&gt;0.285,"",IF(AI301&lt;AI298,"←計画日数が足りません",""))</f>
        <v>#DIV/0!</v>
      </c>
      <c r="AL301" s="57"/>
    </row>
    <row r="302" spans="2:38" s="34" customFormat="1" ht="13.5" customHeight="1" x14ac:dyDescent="0.2">
      <c r="B302" s="88" t="s">
        <v>7</v>
      </c>
      <c r="C302" s="89"/>
      <c r="D302" s="90"/>
      <c r="E302" s="90"/>
      <c r="F302" s="90"/>
      <c r="G302" s="90"/>
      <c r="H302" s="90"/>
      <c r="I302" s="90"/>
      <c r="J302" s="90"/>
      <c r="K302" s="90"/>
      <c r="L302" s="90"/>
      <c r="M302" s="90"/>
      <c r="N302" s="90"/>
      <c r="O302" s="90"/>
      <c r="P302" s="90"/>
      <c r="Q302" s="90"/>
      <c r="R302" s="90"/>
      <c r="S302" s="90"/>
      <c r="T302" s="90"/>
      <c r="U302" s="90"/>
      <c r="V302" s="90"/>
      <c r="W302" s="90"/>
      <c r="X302" s="90"/>
      <c r="Y302" s="90"/>
      <c r="Z302" s="90"/>
      <c r="AA302" s="90"/>
      <c r="AB302" s="90"/>
      <c r="AC302" s="90"/>
      <c r="AD302" s="90"/>
      <c r="AE302" s="90"/>
      <c r="AF302" s="90"/>
      <c r="AG302" s="91"/>
      <c r="AH302" s="35" t="s">
        <v>22</v>
      </c>
      <c r="AI302" s="38" t="e">
        <f>+AI301/AI300</f>
        <v>#DIV/0!</v>
      </c>
      <c r="AL302" s="57"/>
    </row>
    <row r="303" spans="2:38" s="34" customFormat="1" x14ac:dyDescent="0.2">
      <c r="B303" s="88"/>
      <c r="C303" s="89"/>
      <c r="D303" s="90"/>
      <c r="E303" s="90"/>
      <c r="F303" s="90"/>
      <c r="G303" s="90"/>
      <c r="H303" s="90"/>
      <c r="I303" s="90"/>
      <c r="J303" s="90"/>
      <c r="K303" s="90"/>
      <c r="L303" s="90"/>
      <c r="M303" s="90"/>
      <c r="N303" s="90"/>
      <c r="O303" s="90"/>
      <c r="P303" s="90"/>
      <c r="Q303" s="90"/>
      <c r="R303" s="90"/>
      <c r="S303" s="90"/>
      <c r="T303" s="90"/>
      <c r="U303" s="90"/>
      <c r="V303" s="90"/>
      <c r="W303" s="90"/>
      <c r="X303" s="90"/>
      <c r="Y303" s="90"/>
      <c r="Z303" s="90"/>
      <c r="AA303" s="90"/>
      <c r="AB303" s="90"/>
      <c r="AC303" s="90"/>
      <c r="AD303" s="90"/>
      <c r="AE303" s="90"/>
      <c r="AF303" s="90"/>
      <c r="AG303" s="91"/>
      <c r="AH303" s="35" t="s">
        <v>2</v>
      </c>
      <c r="AI303" s="36">
        <f>+COUNTA(C304:AG305)</f>
        <v>0</v>
      </c>
      <c r="AL303" s="57"/>
    </row>
    <row r="304" spans="2:38" s="34" customFormat="1" x14ac:dyDescent="0.2">
      <c r="B304" s="92" t="s">
        <v>11</v>
      </c>
      <c r="C304" s="93"/>
      <c r="D304" s="94"/>
      <c r="E304" s="94"/>
      <c r="F304" s="94"/>
      <c r="G304" s="94"/>
      <c r="H304" s="94"/>
      <c r="I304" s="94"/>
      <c r="J304" s="94"/>
      <c r="K304" s="94"/>
      <c r="L304" s="94"/>
      <c r="M304" s="94"/>
      <c r="N304" s="94"/>
      <c r="O304" s="94"/>
      <c r="P304" s="94"/>
      <c r="Q304" s="94"/>
      <c r="R304" s="94"/>
      <c r="S304" s="94"/>
      <c r="T304" s="94"/>
      <c r="U304" s="94"/>
      <c r="V304" s="94"/>
      <c r="W304" s="94"/>
      <c r="X304" s="94"/>
      <c r="Y304" s="94"/>
      <c r="Z304" s="94"/>
      <c r="AA304" s="94"/>
      <c r="AB304" s="94"/>
      <c r="AC304" s="94"/>
      <c r="AD304" s="94"/>
      <c r="AE304" s="94"/>
      <c r="AF304" s="94"/>
      <c r="AG304" s="95"/>
      <c r="AH304" s="39" t="s">
        <v>23</v>
      </c>
      <c r="AI304" s="40" t="e">
        <f>+AI303/AI300</f>
        <v>#DIV/0!</v>
      </c>
      <c r="AL304" s="22">
        <f>+COUNTIF(C302:AG303,"休")</f>
        <v>0</v>
      </c>
    </row>
    <row r="305" spans="2:38" s="34" customFormat="1" x14ac:dyDescent="0.2">
      <c r="B305" s="92"/>
      <c r="C305" s="93"/>
      <c r="D305" s="94"/>
      <c r="E305" s="94"/>
      <c r="F305" s="94"/>
      <c r="G305" s="94"/>
      <c r="H305" s="94"/>
      <c r="I305" s="94"/>
      <c r="J305" s="94"/>
      <c r="K305" s="94"/>
      <c r="L305" s="94"/>
      <c r="M305" s="94"/>
      <c r="N305" s="94"/>
      <c r="O305" s="94"/>
      <c r="P305" s="94"/>
      <c r="Q305" s="94"/>
      <c r="R305" s="94"/>
      <c r="S305" s="94"/>
      <c r="T305" s="94"/>
      <c r="U305" s="94"/>
      <c r="V305" s="94"/>
      <c r="W305" s="94"/>
      <c r="X305" s="94"/>
      <c r="Y305" s="94"/>
      <c r="Z305" s="94"/>
      <c r="AA305" s="94"/>
      <c r="AB305" s="94"/>
      <c r="AC305" s="94"/>
      <c r="AD305" s="94"/>
      <c r="AE305" s="94"/>
      <c r="AF305" s="94"/>
      <c r="AG305" s="95"/>
      <c r="AH305" s="41" t="s">
        <v>24</v>
      </c>
      <c r="AI305" s="42" t="str">
        <f>IF(7&gt;AI300,"対象外",IF(AI303&gt;=AI298,"OK","NG"))</f>
        <v>対象外</v>
      </c>
      <c r="AJ305" s="37" t="str">
        <f>IF(AI305="対象外","←７日間に満たない期間は達成判定の対象外",IF(AI305="NG","←月単位未達成","←月単位達成"))</f>
        <v>←７日間に満たない期間は達成判定の対象外</v>
      </c>
      <c r="AL305" s="43" t="str">
        <f>IF(7&gt;AI300,"対象外",IF(AL304&gt;=AI298,"OK","NG"))</f>
        <v>対象外</v>
      </c>
    </row>
    <row r="306" spans="2:38" hidden="1" x14ac:dyDescent="0.2">
      <c r="B306" s="44" t="s">
        <v>25</v>
      </c>
      <c r="C306" s="45" t="e">
        <f t="shared" ref="C306:AG306" si="129">IF(AND(DAY(C298)&gt;=22,DAY(C298)&lt;=28,C299="土"),1,0)</f>
        <v>#VALUE!</v>
      </c>
      <c r="D306" s="45" t="e">
        <f t="shared" si="129"/>
        <v>#VALUE!</v>
      </c>
      <c r="E306" s="45" t="e">
        <f t="shared" si="129"/>
        <v>#VALUE!</v>
      </c>
      <c r="F306" s="45" t="e">
        <f t="shared" si="129"/>
        <v>#VALUE!</v>
      </c>
      <c r="G306" s="45" t="e">
        <f t="shared" si="129"/>
        <v>#VALUE!</v>
      </c>
      <c r="H306" s="45" t="e">
        <f t="shared" si="129"/>
        <v>#VALUE!</v>
      </c>
      <c r="I306" s="45" t="e">
        <f t="shared" si="129"/>
        <v>#VALUE!</v>
      </c>
      <c r="J306" s="45" t="e">
        <f t="shared" si="129"/>
        <v>#VALUE!</v>
      </c>
      <c r="K306" s="45" t="e">
        <f t="shared" si="129"/>
        <v>#VALUE!</v>
      </c>
      <c r="L306" s="45" t="e">
        <f t="shared" si="129"/>
        <v>#VALUE!</v>
      </c>
      <c r="M306" s="45" t="e">
        <f t="shared" si="129"/>
        <v>#VALUE!</v>
      </c>
      <c r="N306" s="45" t="e">
        <f t="shared" si="129"/>
        <v>#VALUE!</v>
      </c>
      <c r="O306" s="45" t="e">
        <f t="shared" si="129"/>
        <v>#VALUE!</v>
      </c>
      <c r="P306" s="45" t="e">
        <f t="shared" si="129"/>
        <v>#VALUE!</v>
      </c>
      <c r="Q306" s="45" t="e">
        <f t="shared" si="129"/>
        <v>#VALUE!</v>
      </c>
      <c r="R306" s="45" t="e">
        <f t="shared" si="129"/>
        <v>#VALUE!</v>
      </c>
      <c r="S306" s="45" t="e">
        <f t="shared" si="129"/>
        <v>#VALUE!</v>
      </c>
      <c r="T306" s="45" t="e">
        <f t="shared" si="129"/>
        <v>#VALUE!</v>
      </c>
      <c r="U306" s="45" t="e">
        <f t="shared" si="129"/>
        <v>#VALUE!</v>
      </c>
      <c r="V306" s="45" t="e">
        <f t="shared" si="129"/>
        <v>#VALUE!</v>
      </c>
      <c r="W306" s="45" t="e">
        <f t="shared" si="129"/>
        <v>#VALUE!</v>
      </c>
      <c r="X306" s="45" t="e">
        <f t="shared" si="129"/>
        <v>#VALUE!</v>
      </c>
      <c r="Y306" s="45" t="e">
        <f t="shared" si="129"/>
        <v>#VALUE!</v>
      </c>
      <c r="Z306" s="45" t="e">
        <f t="shared" si="129"/>
        <v>#VALUE!</v>
      </c>
      <c r="AA306" s="45" t="e">
        <f t="shared" si="129"/>
        <v>#VALUE!</v>
      </c>
      <c r="AB306" s="45" t="e">
        <f t="shared" si="129"/>
        <v>#VALUE!</v>
      </c>
      <c r="AC306" s="45" t="e">
        <f t="shared" si="129"/>
        <v>#VALUE!</v>
      </c>
      <c r="AD306" s="45" t="e">
        <f t="shared" si="129"/>
        <v>#VALUE!</v>
      </c>
      <c r="AE306" s="45" t="e">
        <f t="shared" si="129"/>
        <v>#VALUE!</v>
      </c>
      <c r="AF306" s="45" t="e">
        <f t="shared" si="129"/>
        <v>#VALUE!</v>
      </c>
      <c r="AG306" s="45" t="e">
        <f t="shared" si="129"/>
        <v>#VALUE!</v>
      </c>
      <c r="AH306" s="46" t="s">
        <v>26</v>
      </c>
      <c r="AI306" s="47">
        <f>_xlfn.AGGREGATE(9,6,C306:AG306)</f>
        <v>0</v>
      </c>
      <c r="AJ306" s="37"/>
    </row>
    <row r="307" spans="2:38" hidden="1" x14ac:dyDescent="0.2">
      <c r="B307" s="44" t="s">
        <v>27</v>
      </c>
      <c r="C307" s="48" t="e">
        <f t="shared" ref="C307:AG307" si="130">IF(AND(DAY(C298)&gt;=22,DAY(C298)&lt;=28,C299="土",OR(C304="休",C304="雨")),1,0)</f>
        <v>#VALUE!</v>
      </c>
      <c r="D307" s="48" t="e">
        <f t="shared" si="130"/>
        <v>#VALUE!</v>
      </c>
      <c r="E307" s="48" t="e">
        <f t="shared" si="130"/>
        <v>#VALUE!</v>
      </c>
      <c r="F307" s="48" t="e">
        <f t="shared" si="130"/>
        <v>#VALUE!</v>
      </c>
      <c r="G307" s="48" t="e">
        <f t="shared" si="130"/>
        <v>#VALUE!</v>
      </c>
      <c r="H307" s="48" t="e">
        <f t="shared" si="130"/>
        <v>#VALUE!</v>
      </c>
      <c r="I307" s="48" t="e">
        <f t="shared" si="130"/>
        <v>#VALUE!</v>
      </c>
      <c r="J307" s="48" t="e">
        <f t="shared" si="130"/>
        <v>#VALUE!</v>
      </c>
      <c r="K307" s="48" t="e">
        <f t="shared" si="130"/>
        <v>#VALUE!</v>
      </c>
      <c r="L307" s="48" t="e">
        <f t="shared" si="130"/>
        <v>#VALUE!</v>
      </c>
      <c r="M307" s="48" t="e">
        <f t="shared" si="130"/>
        <v>#VALUE!</v>
      </c>
      <c r="N307" s="48" t="e">
        <f t="shared" si="130"/>
        <v>#VALUE!</v>
      </c>
      <c r="O307" s="48" t="e">
        <f t="shared" si="130"/>
        <v>#VALUE!</v>
      </c>
      <c r="P307" s="48" t="e">
        <f t="shared" si="130"/>
        <v>#VALUE!</v>
      </c>
      <c r="Q307" s="48" t="e">
        <f t="shared" si="130"/>
        <v>#VALUE!</v>
      </c>
      <c r="R307" s="48" t="e">
        <f t="shared" si="130"/>
        <v>#VALUE!</v>
      </c>
      <c r="S307" s="48" t="e">
        <f t="shared" si="130"/>
        <v>#VALUE!</v>
      </c>
      <c r="T307" s="48" t="e">
        <f t="shared" si="130"/>
        <v>#VALUE!</v>
      </c>
      <c r="U307" s="48" t="e">
        <f t="shared" si="130"/>
        <v>#VALUE!</v>
      </c>
      <c r="V307" s="48" t="e">
        <f t="shared" si="130"/>
        <v>#VALUE!</v>
      </c>
      <c r="W307" s="48" t="e">
        <f t="shared" si="130"/>
        <v>#VALUE!</v>
      </c>
      <c r="X307" s="48" t="e">
        <f t="shared" si="130"/>
        <v>#VALUE!</v>
      </c>
      <c r="Y307" s="48" t="e">
        <f t="shared" si="130"/>
        <v>#VALUE!</v>
      </c>
      <c r="Z307" s="48" t="e">
        <f t="shared" si="130"/>
        <v>#VALUE!</v>
      </c>
      <c r="AA307" s="48" t="e">
        <f t="shared" si="130"/>
        <v>#VALUE!</v>
      </c>
      <c r="AB307" s="48" t="e">
        <f t="shared" si="130"/>
        <v>#VALUE!</v>
      </c>
      <c r="AC307" s="48" t="e">
        <f t="shared" si="130"/>
        <v>#VALUE!</v>
      </c>
      <c r="AD307" s="48" t="e">
        <f t="shared" si="130"/>
        <v>#VALUE!</v>
      </c>
      <c r="AE307" s="48" t="e">
        <f t="shared" si="130"/>
        <v>#VALUE!</v>
      </c>
      <c r="AF307" s="48" t="e">
        <f t="shared" si="130"/>
        <v>#VALUE!</v>
      </c>
      <c r="AG307" s="48" t="e">
        <f t="shared" si="130"/>
        <v>#VALUE!</v>
      </c>
      <c r="AH307" s="49" t="s">
        <v>28</v>
      </c>
      <c r="AI307" s="47">
        <f>_xlfn.AGGREGATE(9,6,C307:AG307)</f>
        <v>0</v>
      </c>
      <c r="AJ307" s="37"/>
    </row>
    <row r="308" spans="2:38" hidden="1" x14ac:dyDescent="0.2">
      <c r="B308" s="44" t="s">
        <v>29</v>
      </c>
      <c r="C308" s="45" t="e">
        <f t="shared" ref="C308:AG308" si="131">IF(AND(DAY(C298)&gt;=8,DAY(C298)&lt;=14,C299="土"),1,0)</f>
        <v>#VALUE!</v>
      </c>
      <c r="D308" s="45" t="e">
        <f t="shared" si="131"/>
        <v>#VALUE!</v>
      </c>
      <c r="E308" s="45" t="e">
        <f t="shared" si="131"/>
        <v>#VALUE!</v>
      </c>
      <c r="F308" s="45" t="e">
        <f t="shared" si="131"/>
        <v>#VALUE!</v>
      </c>
      <c r="G308" s="45" t="e">
        <f t="shared" si="131"/>
        <v>#VALUE!</v>
      </c>
      <c r="H308" s="45" t="e">
        <f t="shared" si="131"/>
        <v>#VALUE!</v>
      </c>
      <c r="I308" s="45" t="e">
        <f t="shared" si="131"/>
        <v>#VALUE!</v>
      </c>
      <c r="J308" s="45" t="e">
        <f t="shared" si="131"/>
        <v>#VALUE!</v>
      </c>
      <c r="K308" s="45" t="e">
        <f t="shared" si="131"/>
        <v>#VALUE!</v>
      </c>
      <c r="L308" s="45" t="e">
        <f t="shared" si="131"/>
        <v>#VALUE!</v>
      </c>
      <c r="M308" s="45" t="e">
        <f t="shared" si="131"/>
        <v>#VALUE!</v>
      </c>
      <c r="N308" s="45" t="e">
        <f t="shared" si="131"/>
        <v>#VALUE!</v>
      </c>
      <c r="O308" s="45" t="e">
        <f t="shared" si="131"/>
        <v>#VALUE!</v>
      </c>
      <c r="P308" s="45" t="e">
        <f t="shared" si="131"/>
        <v>#VALUE!</v>
      </c>
      <c r="Q308" s="45" t="e">
        <f t="shared" si="131"/>
        <v>#VALUE!</v>
      </c>
      <c r="R308" s="45" t="e">
        <f t="shared" si="131"/>
        <v>#VALUE!</v>
      </c>
      <c r="S308" s="45" t="e">
        <f t="shared" si="131"/>
        <v>#VALUE!</v>
      </c>
      <c r="T308" s="45" t="e">
        <f t="shared" si="131"/>
        <v>#VALUE!</v>
      </c>
      <c r="U308" s="45" t="e">
        <f t="shared" si="131"/>
        <v>#VALUE!</v>
      </c>
      <c r="V308" s="45" t="e">
        <f t="shared" si="131"/>
        <v>#VALUE!</v>
      </c>
      <c r="W308" s="45" t="e">
        <f t="shared" si="131"/>
        <v>#VALUE!</v>
      </c>
      <c r="X308" s="45" t="e">
        <f t="shared" si="131"/>
        <v>#VALUE!</v>
      </c>
      <c r="Y308" s="45" t="e">
        <f t="shared" si="131"/>
        <v>#VALUE!</v>
      </c>
      <c r="Z308" s="45" t="e">
        <f t="shared" si="131"/>
        <v>#VALUE!</v>
      </c>
      <c r="AA308" s="45" t="e">
        <f t="shared" si="131"/>
        <v>#VALUE!</v>
      </c>
      <c r="AB308" s="45" t="e">
        <f t="shared" si="131"/>
        <v>#VALUE!</v>
      </c>
      <c r="AC308" s="45" t="e">
        <f t="shared" si="131"/>
        <v>#VALUE!</v>
      </c>
      <c r="AD308" s="45" t="e">
        <f t="shared" si="131"/>
        <v>#VALUE!</v>
      </c>
      <c r="AE308" s="45" t="e">
        <f t="shared" si="131"/>
        <v>#VALUE!</v>
      </c>
      <c r="AF308" s="45" t="e">
        <f t="shared" si="131"/>
        <v>#VALUE!</v>
      </c>
      <c r="AG308" s="45" t="e">
        <f t="shared" si="131"/>
        <v>#VALUE!</v>
      </c>
      <c r="AH308" s="46" t="s">
        <v>26</v>
      </c>
      <c r="AI308" s="47">
        <f>_xlfn.AGGREGATE(9,6,C308:AG308)</f>
        <v>0</v>
      </c>
      <c r="AJ308" s="37"/>
    </row>
    <row r="309" spans="2:38" hidden="1" x14ac:dyDescent="0.2">
      <c r="B309" s="44" t="s">
        <v>30</v>
      </c>
      <c r="C309" s="48" t="e">
        <f t="shared" ref="C309:AG309" si="132">IF(AND(DAY(C298)&gt;=8,DAY(C298)&lt;=14,C299="土",OR(C304="休",C304="雨")),1,0)</f>
        <v>#VALUE!</v>
      </c>
      <c r="D309" s="48" t="e">
        <f t="shared" si="132"/>
        <v>#VALUE!</v>
      </c>
      <c r="E309" s="48" t="e">
        <f t="shared" si="132"/>
        <v>#VALUE!</v>
      </c>
      <c r="F309" s="48" t="e">
        <f t="shared" si="132"/>
        <v>#VALUE!</v>
      </c>
      <c r="G309" s="48" t="e">
        <f t="shared" si="132"/>
        <v>#VALUE!</v>
      </c>
      <c r="H309" s="48" t="e">
        <f t="shared" si="132"/>
        <v>#VALUE!</v>
      </c>
      <c r="I309" s="48" t="e">
        <f t="shared" si="132"/>
        <v>#VALUE!</v>
      </c>
      <c r="J309" s="48" t="e">
        <f t="shared" si="132"/>
        <v>#VALUE!</v>
      </c>
      <c r="K309" s="48" t="e">
        <f t="shared" si="132"/>
        <v>#VALUE!</v>
      </c>
      <c r="L309" s="48" t="e">
        <f t="shared" si="132"/>
        <v>#VALUE!</v>
      </c>
      <c r="M309" s="48" t="e">
        <f t="shared" si="132"/>
        <v>#VALUE!</v>
      </c>
      <c r="N309" s="48" t="e">
        <f t="shared" si="132"/>
        <v>#VALUE!</v>
      </c>
      <c r="O309" s="48" t="e">
        <f t="shared" si="132"/>
        <v>#VALUE!</v>
      </c>
      <c r="P309" s="48" t="e">
        <f t="shared" si="132"/>
        <v>#VALUE!</v>
      </c>
      <c r="Q309" s="48" t="e">
        <f t="shared" si="132"/>
        <v>#VALUE!</v>
      </c>
      <c r="R309" s="48" t="e">
        <f t="shared" si="132"/>
        <v>#VALUE!</v>
      </c>
      <c r="S309" s="48" t="e">
        <f t="shared" si="132"/>
        <v>#VALUE!</v>
      </c>
      <c r="T309" s="48" t="e">
        <f t="shared" si="132"/>
        <v>#VALUE!</v>
      </c>
      <c r="U309" s="48" t="e">
        <f t="shared" si="132"/>
        <v>#VALUE!</v>
      </c>
      <c r="V309" s="48" t="e">
        <f t="shared" si="132"/>
        <v>#VALUE!</v>
      </c>
      <c r="W309" s="48" t="e">
        <f t="shared" si="132"/>
        <v>#VALUE!</v>
      </c>
      <c r="X309" s="48" t="e">
        <f t="shared" si="132"/>
        <v>#VALUE!</v>
      </c>
      <c r="Y309" s="48" t="e">
        <f t="shared" si="132"/>
        <v>#VALUE!</v>
      </c>
      <c r="Z309" s="48" t="e">
        <f t="shared" si="132"/>
        <v>#VALUE!</v>
      </c>
      <c r="AA309" s="48" t="e">
        <f t="shared" si="132"/>
        <v>#VALUE!</v>
      </c>
      <c r="AB309" s="48" t="e">
        <f t="shared" si="132"/>
        <v>#VALUE!</v>
      </c>
      <c r="AC309" s="48" t="e">
        <f t="shared" si="132"/>
        <v>#VALUE!</v>
      </c>
      <c r="AD309" s="48" t="e">
        <f t="shared" si="132"/>
        <v>#VALUE!</v>
      </c>
      <c r="AE309" s="48" t="e">
        <f t="shared" si="132"/>
        <v>#VALUE!</v>
      </c>
      <c r="AF309" s="48" t="e">
        <f t="shared" si="132"/>
        <v>#VALUE!</v>
      </c>
      <c r="AG309" s="48" t="e">
        <f t="shared" si="132"/>
        <v>#VALUE!</v>
      </c>
      <c r="AH309" s="49" t="s">
        <v>28</v>
      </c>
      <c r="AI309" s="47">
        <f>_xlfn.AGGREGATE(9,6,C309:AG309)</f>
        <v>0</v>
      </c>
      <c r="AJ309" s="37"/>
    </row>
    <row r="311" spans="2:38" hidden="1" x14ac:dyDescent="0.2">
      <c r="C311" s="2" t="e">
        <f>YEAR(C314)</f>
        <v>#VALUE!</v>
      </c>
      <c r="D311" s="2" t="e">
        <f>MONTH(C314)</f>
        <v>#VALUE!</v>
      </c>
    </row>
    <row r="312" spans="2:38" x14ac:dyDescent="0.2">
      <c r="B312" s="7" t="s">
        <v>16</v>
      </c>
      <c r="C312" s="96" t="e">
        <f>C314</f>
        <v>#VALUE!</v>
      </c>
      <c r="D312" s="96"/>
      <c r="E312" s="96"/>
      <c r="F312" s="96"/>
      <c r="G312" s="96"/>
      <c r="H312" s="96"/>
      <c r="I312" s="96"/>
      <c r="J312" s="96"/>
      <c r="K312" s="96"/>
      <c r="L312" s="96"/>
      <c r="M312" s="96"/>
      <c r="N312" s="96"/>
      <c r="O312" s="96"/>
      <c r="P312" s="96"/>
      <c r="Q312" s="96"/>
      <c r="R312" s="96"/>
      <c r="S312" s="96"/>
      <c r="T312" s="96"/>
      <c r="U312" s="96"/>
      <c r="V312" s="96"/>
      <c r="W312" s="96"/>
      <c r="X312" s="96"/>
      <c r="Y312" s="96"/>
      <c r="Z312" s="96"/>
      <c r="AA312" s="96"/>
      <c r="AB312" s="96"/>
      <c r="AC312" s="96"/>
      <c r="AD312" s="96"/>
      <c r="AE312" s="96"/>
      <c r="AF312" s="96"/>
      <c r="AG312" s="96"/>
      <c r="AH312" s="96"/>
      <c r="AI312" s="96"/>
    </row>
    <row r="313" spans="2:38" hidden="1" x14ac:dyDescent="0.2">
      <c r="B313" s="51"/>
      <c r="C313" s="30" t="e">
        <f>DATE($C311,$D311,1)</f>
        <v>#VALUE!</v>
      </c>
      <c r="D313" s="30" t="e">
        <f t="shared" ref="D313:AG313" si="133">C313+1</f>
        <v>#VALUE!</v>
      </c>
      <c r="E313" s="30" t="e">
        <f t="shared" si="133"/>
        <v>#VALUE!</v>
      </c>
      <c r="F313" s="30" t="e">
        <f t="shared" si="133"/>
        <v>#VALUE!</v>
      </c>
      <c r="G313" s="30" t="e">
        <f t="shared" si="133"/>
        <v>#VALUE!</v>
      </c>
      <c r="H313" s="30" t="e">
        <f t="shared" si="133"/>
        <v>#VALUE!</v>
      </c>
      <c r="I313" s="30" t="e">
        <f t="shared" si="133"/>
        <v>#VALUE!</v>
      </c>
      <c r="J313" s="30" t="e">
        <f t="shared" si="133"/>
        <v>#VALUE!</v>
      </c>
      <c r="K313" s="30" t="e">
        <f t="shared" si="133"/>
        <v>#VALUE!</v>
      </c>
      <c r="L313" s="30" t="e">
        <f t="shared" si="133"/>
        <v>#VALUE!</v>
      </c>
      <c r="M313" s="30" t="e">
        <f t="shared" si="133"/>
        <v>#VALUE!</v>
      </c>
      <c r="N313" s="30" t="e">
        <f t="shared" si="133"/>
        <v>#VALUE!</v>
      </c>
      <c r="O313" s="30" t="e">
        <f t="shared" si="133"/>
        <v>#VALUE!</v>
      </c>
      <c r="P313" s="30" t="e">
        <f t="shared" si="133"/>
        <v>#VALUE!</v>
      </c>
      <c r="Q313" s="30" t="e">
        <f t="shared" si="133"/>
        <v>#VALUE!</v>
      </c>
      <c r="R313" s="30" t="e">
        <f t="shared" si="133"/>
        <v>#VALUE!</v>
      </c>
      <c r="S313" s="30" t="e">
        <f t="shared" si="133"/>
        <v>#VALUE!</v>
      </c>
      <c r="T313" s="30" t="e">
        <f t="shared" si="133"/>
        <v>#VALUE!</v>
      </c>
      <c r="U313" s="30" t="e">
        <f t="shared" si="133"/>
        <v>#VALUE!</v>
      </c>
      <c r="V313" s="30" t="e">
        <f t="shared" si="133"/>
        <v>#VALUE!</v>
      </c>
      <c r="W313" s="30" t="e">
        <f t="shared" si="133"/>
        <v>#VALUE!</v>
      </c>
      <c r="X313" s="30" t="e">
        <f t="shared" si="133"/>
        <v>#VALUE!</v>
      </c>
      <c r="Y313" s="30" t="e">
        <f t="shared" si="133"/>
        <v>#VALUE!</v>
      </c>
      <c r="Z313" s="30" t="e">
        <f t="shared" si="133"/>
        <v>#VALUE!</v>
      </c>
      <c r="AA313" s="30" t="e">
        <f t="shared" si="133"/>
        <v>#VALUE!</v>
      </c>
      <c r="AB313" s="30" t="e">
        <f t="shared" si="133"/>
        <v>#VALUE!</v>
      </c>
      <c r="AC313" s="30" t="e">
        <f t="shared" si="133"/>
        <v>#VALUE!</v>
      </c>
      <c r="AD313" s="30" t="e">
        <f t="shared" si="133"/>
        <v>#VALUE!</v>
      </c>
      <c r="AE313" s="30" t="e">
        <f t="shared" si="133"/>
        <v>#VALUE!</v>
      </c>
      <c r="AF313" s="30" t="e">
        <f t="shared" si="133"/>
        <v>#VALUE!</v>
      </c>
      <c r="AG313" s="30" t="e">
        <f t="shared" si="133"/>
        <v>#VALUE!</v>
      </c>
      <c r="AH313" s="52"/>
      <c r="AI313" s="53"/>
    </row>
    <row r="314" spans="2:38" x14ac:dyDescent="0.2">
      <c r="B314" s="54" t="s">
        <v>17</v>
      </c>
      <c r="C314" s="55" t="e">
        <f>IF(EDATE(C297,1)&gt;$G$5,"",EDATE(C297,1))</f>
        <v>#VALUE!</v>
      </c>
      <c r="D314" s="30" t="e">
        <f t="shared" ref="D314:AG314" si="134">IF(D313&gt;$G$5,"",IF(C314=EOMONTH(DATE($C311,$D311,1),0),"",IF(C314="","",C314+1)))</f>
        <v>#VALUE!</v>
      </c>
      <c r="E314" s="30" t="e">
        <f t="shared" si="134"/>
        <v>#VALUE!</v>
      </c>
      <c r="F314" s="30" t="e">
        <f t="shared" si="134"/>
        <v>#VALUE!</v>
      </c>
      <c r="G314" s="30" t="e">
        <f t="shared" si="134"/>
        <v>#VALUE!</v>
      </c>
      <c r="H314" s="30" t="e">
        <f t="shared" si="134"/>
        <v>#VALUE!</v>
      </c>
      <c r="I314" s="30" t="e">
        <f t="shared" si="134"/>
        <v>#VALUE!</v>
      </c>
      <c r="J314" s="30" t="e">
        <f t="shared" si="134"/>
        <v>#VALUE!</v>
      </c>
      <c r="K314" s="30" t="e">
        <f t="shared" si="134"/>
        <v>#VALUE!</v>
      </c>
      <c r="L314" s="30" t="e">
        <f t="shared" si="134"/>
        <v>#VALUE!</v>
      </c>
      <c r="M314" s="30" t="e">
        <f t="shared" si="134"/>
        <v>#VALUE!</v>
      </c>
      <c r="N314" s="30" t="e">
        <f t="shared" si="134"/>
        <v>#VALUE!</v>
      </c>
      <c r="O314" s="30" t="e">
        <f t="shared" si="134"/>
        <v>#VALUE!</v>
      </c>
      <c r="P314" s="30" t="e">
        <f t="shared" si="134"/>
        <v>#VALUE!</v>
      </c>
      <c r="Q314" s="30" t="e">
        <f t="shared" si="134"/>
        <v>#VALUE!</v>
      </c>
      <c r="R314" s="30" t="e">
        <f t="shared" si="134"/>
        <v>#VALUE!</v>
      </c>
      <c r="S314" s="30" t="e">
        <f t="shared" si="134"/>
        <v>#VALUE!</v>
      </c>
      <c r="T314" s="30" t="e">
        <f t="shared" si="134"/>
        <v>#VALUE!</v>
      </c>
      <c r="U314" s="30" t="e">
        <f t="shared" si="134"/>
        <v>#VALUE!</v>
      </c>
      <c r="V314" s="30" t="e">
        <f t="shared" si="134"/>
        <v>#VALUE!</v>
      </c>
      <c r="W314" s="30" t="e">
        <f t="shared" si="134"/>
        <v>#VALUE!</v>
      </c>
      <c r="X314" s="30" t="e">
        <f t="shared" si="134"/>
        <v>#VALUE!</v>
      </c>
      <c r="Y314" s="30" t="e">
        <f t="shared" si="134"/>
        <v>#VALUE!</v>
      </c>
      <c r="Z314" s="30" t="e">
        <f t="shared" si="134"/>
        <v>#VALUE!</v>
      </c>
      <c r="AA314" s="30" t="e">
        <f t="shared" si="134"/>
        <v>#VALUE!</v>
      </c>
      <c r="AB314" s="30" t="e">
        <f t="shared" si="134"/>
        <v>#VALUE!</v>
      </c>
      <c r="AC314" s="30" t="e">
        <f t="shared" si="134"/>
        <v>#VALUE!</v>
      </c>
      <c r="AD314" s="30" t="e">
        <f t="shared" si="134"/>
        <v>#VALUE!</v>
      </c>
      <c r="AE314" s="30" t="e">
        <f t="shared" si="134"/>
        <v>#VALUE!</v>
      </c>
      <c r="AF314" s="30" t="e">
        <f t="shared" si="134"/>
        <v>#VALUE!</v>
      </c>
      <c r="AG314" s="30" t="e">
        <f t="shared" si="134"/>
        <v>#VALUE!</v>
      </c>
      <c r="AH314" s="31" t="s">
        <v>18</v>
      </c>
      <c r="AI314" s="32">
        <f>+COUNTIFS(C315:AG315,"土",C316:AG316,"")+COUNTIFS(C315:AG315,"日",C316:AG316,"")</f>
        <v>0</v>
      </c>
    </row>
    <row r="315" spans="2:38" s="34" customFormat="1" x14ac:dyDescent="0.2">
      <c r="B315" s="56" t="s">
        <v>19</v>
      </c>
      <c r="C315" s="33" t="str">
        <f t="shared" ref="C315:AG315" si="135">IFERROR(TEXT(WEEKDAY(+C314),"aaa"),"")</f>
        <v/>
      </c>
      <c r="D315" s="33" t="str">
        <f t="shared" si="135"/>
        <v/>
      </c>
      <c r="E315" s="33" t="str">
        <f t="shared" si="135"/>
        <v/>
      </c>
      <c r="F315" s="33" t="str">
        <f t="shared" si="135"/>
        <v/>
      </c>
      <c r="G315" s="33" t="str">
        <f t="shared" si="135"/>
        <v/>
      </c>
      <c r="H315" s="33" t="str">
        <f t="shared" si="135"/>
        <v/>
      </c>
      <c r="I315" s="33" t="str">
        <f t="shared" si="135"/>
        <v/>
      </c>
      <c r="J315" s="33" t="str">
        <f t="shared" si="135"/>
        <v/>
      </c>
      <c r="K315" s="33" t="str">
        <f t="shared" si="135"/>
        <v/>
      </c>
      <c r="L315" s="33" t="str">
        <f t="shared" si="135"/>
        <v/>
      </c>
      <c r="M315" s="33" t="str">
        <f t="shared" si="135"/>
        <v/>
      </c>
      <c r="N315" s="33" t="str">
        <f t="shared" si="135"/>
        <v/>
      </c>
      <c r="O315" s="33" t="str">
        <f t="shared" si="135"/>
        <v/>
      </c>
      <c r="P315" s="33" t="str">
        <f t="shared" si="135"/>
        <v/>
      </c>
      <c r="Q315" s="33" t="str">
        <f t="shared" si="135"/>
        <v/>
      </c>
      <c r="R315" s="33" t="str">
        <f t="shared" si="135"/>
        <v/>
      </c>
      <c r="S315" s="33" t="str">
        <f t="shared" si="135"/>
        <v/>
      </c>
      <c r="T315" s="33" t="str">
        <f t="shared" si="135"/>
        <v/>
      </c>
      <c r="U315" s="33" t="str">
        <f t="shared" si="135"/>
        <v/>
      </c>
      <c r="V315" s="33" t="str">
        <f t="shared" si="135"/>
        <v/>
      </c>
      <c r="W315" s="33" t="str">
        <f t="shared" si="135"/>
        <v/>
      </c>
      <c r="X315" s="33" t="str">
        <f t="shared" si="135"/>
        <v/>
      </c>
      <c r="Y315" s="33" t="str">
        <f t="shared" si="135"/>
        <v/>
      </c>
      <c r="Z315" s="33" t="str">
        <f t="shared" si="135"/>
        <v/>
      </c>
      <c r="AA315" s="33" t="str">
        <f t="shared" si="135"/>
        <v/>
      </c>
      <c r="AB315" s="33" t="str">
        <f t="shared" si="135"/>
        <v/>
      </c>
      <c r="AC315" s="33" t="str">
        <f t="shared" si="135"/>
        <v/>
      </c>
      <c r="AD315" s="33" t="str">
        <f t="shared" si="135"/>
        <v/>
      </c>
      <c r="AE315" s="33" t="str">
        <f t="shared" si="135"/>
        <v/>
      </c>
      <c r="AF315" s="33" t="str">
        <f t="shared" si="135"/>
        <v/>
      </c>
      <c r="AG315" s="33" t="str">
        <f t="shared" si="135"/>
        <v/>
      </c>
      <c r="AH315" s="31" t="s">
        <v>20</v>
      </c>
      <c r="AI315" s="32">
        <f>+COUNTIF(C316:AG316,"夏休")+COUNTIF(C316:AG316,"冬休")+COUNTIF(C316:AG316,"中止")</f>
        <v>0</v>
      </c>
      <c r="AL315" s="57"/>
    </row>
    <row r="316" spans="2:38" s="34" customFormat="1" ht="13.5" customHeight="1" x14ac:dyDescent="0.2">
      <c r="B316" s="84" t="s">
        <v>20</v>
      </c>
      <c r="C316" s="85"/>
      <c r="D316" s="86"/>
      <c r="E316" s="86"/>
      <c r="F316" s="86"/>
      <c r="G316" s="86"/>
      <c r="H316" s="86"/>
      <c r="I316" s="86"/>
      <c r="J316" s="86"/>
      <c r="K316" s="86"/>
      <c r="L316" s="86"/>
      <c r="M316" s="86"/>
      <c r="N316" s="86"/>
      <c r="O316" s="86"/>
      <c r="P316" s="86"/>
      <c r="Q316" s="86"/>
      <c r="R316" s="86"/>
      <c r="S316" s="86"/>
      <c r="T316" s="86"/>
      <c r="U316" s="86"/>
      <c r="V316" s="86"/>
      <c r="W316" s="86"/>
      <c r="X316" s="86"/>
      <c r="Y316" s="86"/>
      <c r="Z316" s="86"/>
      <c r="AA316" s="86"/>
      <c r="AB316" s="86"/>
      <c r="AC316" s="86"/>
      <c r="AD316" s="86"/>
      <c r="AE316" s="86"/>
      <c r="AF316" s="86"/>
      <c r="AG316" s="87"/>
      <c r="AH316" s="35" t="s">
        <v>1</v>
      </c>
      <c r="AI316" s="36">
        <f>COUNT(C314:AG314)-AI315</f>
        <v>0</v>
      </c>
      <c r="AL316" s="57"/>
    </row>
    <row r="317" spans="2:38" s="34" customFormat="1" ht="13.5" customHeight="1" x14ac:dyDescent="0.2">
      <c r="B317" s="84"/>
      <c r="C317" s="85"/>
      <c r="D317" s="86"/>
      <c r="E317" s="86"/>
      <c r="F317" s="86"/>
      <c r="G317" s="86"/>
      <c r="H317" s="86"/>
      <c r="I317" s="86"/>
      <c r="J317" s="86"/>
      <c r="K317" s="86"/>
      <c r="L317" s="86"/>
      <c r="M317" s="86"/>
      <c r="N317" s="86"/>
      <c r="O317" s="86"/>
      <c r="P317" s="86"/>
      <c r="Q317" s="86"/>
      <c r="R317" s="86"/>
      <c r="S317" s="86"/>
      <c r="T317" s="86"/>
      <c r="U317" s="86"/>
      <c r="V317" s="86"/>
      <c r="W317" s="86"/>
      <c r="X317" s="86"/>
      <c r="Y317" s="86"/>
      <c r="Z317" s="86"/>
      <c r="AA317" s="86"/>
      <c r="AB317" s="86"/>
      <c r="AC317" s="86"/>
      <c r="AD317" s="86"/>
      <c r="AE317" s="86"/>
      <c r="AF317" s="86"/>
      <c r="AG317" s="87"/>
      <c r="AH317" s="35" t="s">
        <v>21</v>
      </c>
      <c r="AI317" s="36">
        <f>+COUNTIF(C318:AG319,"休")</f>
        <v>0</v>
      </c>
      <c r="AJ317" s="37" t="e">
        <f>IF(AI318&gt;0.285,"",IF(AI317&lt;AI314,"←計画日数が足りません",""))</f>
        <v>#DIV/0!</v>
      </c>
      <c r="AL317" s="57"/>
    </row>
    <row r="318" spans="2:38" s="34" customFormat="1" ht="13.5" customHeight="1" x14ac:dyDescent="0.2">
      <c r="B318" s="88" t="s">
        <v>7</v>
      </c>
      <c r="C318" s="89"/>
      <c r="D318" s="90"/>
      <c r="E318" s="90"/>
      <c r="F318" s="90"/>
      <c r="G318" s="90"/>
      <c r="H318" s="90"/>
      <c r="I318" s="90"/>
      <c r="J318" s="90"/>
      <c r="K318" s="90"/>
      <c r="L318" s="90"/>
      <c r="M318" s="90"/>
      <c r="N318" s="90"/>
      <c r="O318" s="90"/>
      <c r="P318" s="90"/>
      <c r="Q318" s="90"/>
      <c r="R318" s="90"/>
      <c r="S318" s="90"/>
      <c r="T318" s="90"/>
      <c r="U318" s="90"/>
      <c r="V318" s="90"/>
      <c r="W318" s="90"/>
      <c r="X318" s="90"/>
      <c r="Y318" s="90"/>
      <c r="Z318" s="90"/>
      <c r="AA318" s="90"/>
      <c r="AB318" s="90"/>
      <c r="AC318" s="90"/>
      <c r="AD318" s="90"/>
      <c r="AE318" s="90"/>
      <c r="AF318" s="90"/>
      <c r="AG318" s="91"/>
      <c r="AH318" s="35" t="s">
        <v>22</v>
      </c>
      <c r="AI318" s="38" t="e">
        <f>+AI317/AI316</f>
        <v>#DIV/0!</v>
      </c>
      <c r="AL318" s="57"/>
    </row>
    <row r="319" spans="2:38" s="34" customFormat="1" x14ac:dyDescent="0.2">
      <c r="B319" s="88"/>
      <c r="C319" s="89"/>
      <c r="D319" s="90"/>
      <c r="E319" s="90"/>
      <c r="F319" s="90"/>
      <c r="G319" s="90"/>
      <c r="H319" s="90"/>
      <c r="I319" s="90"/>
      <c r="J319" s="90"/>
      <c r="K319" s="90"/>
      <c r="L319" s="90"/>
      <c r="M319" s="90"/>
      <c r="N319" s="90"/>
      <c r="O319" s="90"/>
      <c r="P319" s="90"/>
      <c r="Q319" s="90"/>
      <c r="R319" s="90"/>
      <c r="S319" s="90"/>
      <c r="T319" s="90"/>
      <c r="U319" s="90"/>
      <c r="V319" s="90"/>
      <c r="W319" s="90"/>
      <c r="X319" s="90"/>
      <c r="Y319" s="90"/>
      <c r="Z319" s="90"/>
      <c r="AA319" s="90"/>
      <c r="AB319" s="90"/>
      <c r="AC319" s="90"/>
      <c r="AD319" s="90"/>
      <c r="AE319" s="90"/>
      <c r="AF319" s="90"/>
      <c r="AG319" s="91"/>
      <c r="AH319" s="35" t="s">
        <v>2</v>
      </c>
      <c r="AI319" s="36">
        <f>+COUNTA(C320:AG321)</f>
        <v>0</v>
      </c>
      <c r="AL319" s="57"/>
    </row>
    <row r="320" spans="2:38" s="34" customFormat="1" x14ac:dyDescent="0.2">
      <c r="B320" s="92" t="s">
        <v>11</v>
      </c>
      <c r="C320" s="93"/>
      <c r="D320" s="94"/>
      <c r="E320" s="94"/>
      <c r="F320" s="94"/>
      <c r="G320" s="94"/>
      <c r="H320" s="94"/>
      <c r="I320" s="94"/>
      <c r="J320" s="94"/>
      <c r="K320" s="94"/>
      <c r="L320" s="94"/>
      <c r="M320" s="94"/>
      <c r="N320" s="94"/>
      <c r="O320" s="94"/>
      <c r="P320" s="94"/>
      <c r="Q320" s="94"/>
      <c r="R320" s="94"/>
      <c r="S320" s="94"/>
      <c r="T320" s="94"/>
      <c r="U320" s="94"/>
      <c r="V320" s="94"/>
      <c r="W320" s="94"/>
      <c r="X320" s="94"/>
      <c r="Y320" s="94"/>
      <c r="Z320" s="94"/>
      <c r="AA320" s="94"/>
      <c r="AB320" s="94"/>
      <c r="AC320" s="94"/>
      <c r="AD320" s="94"/>
      <c r="AE320" s="94"/>
      <c r="AF320" s="94"/>
      <c r="AG320" s="95"/>
      <c r="AH320" s="39" t="s">
        <v>23</v>
      </c>
      <c r="AI320" s="40" t="e">
        <f>+AI319/AI316</f>
        <v>#DIV/0!</v>
      </c>
      <c r="AL320" s="22">
        <f>+COUNTIF(C318:AG319,"休")</f>
        <v>0</v>
      </c>
    </row>
    <row r="321" spans="2:38" s="34" customFormat="1" x14ac:dyDescent="0.2">
      <c r="B321" s="92"/>
      <c r="C321" s="93"/>
      <c r="D321" s="94"/>
      <c r="E321" s="94"/>
      <c r="F321" s="94"/>
      <c r="G321" s="94"/>
      <c r="H321" s="94"/>
      <c r="I321" s="94"/>
      <c r="J321" s="94"/>
      <c r="K321" s="94"/>
      <c r="L321" s="94"/>
      <c r="M321" s="94"/>
      <c r="N321" s="94"/>
      <c r="O321" s="94"/>
      <c r="P321" s="94"/>
      <c r="Q321" s="94"/>
      <c r="R321" s="94"/>
      <c r="S321" s="94"/>
      <c r="T321" s="94"/>
      <c r="U321" s="94"/>
      <c r="V321" s="94"/>
      <c r="W321" s="94"/>
      <c r="X321" s="94"/>
      <c r="Y321" s="94"/>
      <c r="Z321" s="94"/>
      <c r="AA321" s="94"/>
      <c r="AB321" s="94"/>
      <c r="AC321" s="94"/>
      <c r="AD321" s="94"/>
      <c r="AE321" s="94"/>
      <c r="AF321" s="94"/>
      <c r="AG321" s="95"/>
      <c r="AH321" s="41" t="s">
        <v>24</v>
      </c>
      <c r="AI321" s="42" t="str">
        <f>IF(7&gt;AI316,"対象外",IF(AI319&gt;=AI314,"OK","NG"))</f>
        <v>対象外</v>
      </c>
      <c r="AJ321" s="37" t="str">
        <f>IF(AI321="対象外","←７日間に満たない期間は達成判定の対象外",IF(AI321="NG","←月単位未達成","←月単位達成"))</f>
        <v>←７日間に満たない期間は達成判定の対象外</v>
      </c>
      <c r="AL321" s="43" t="str">
        <f>IF(7&gt;AI316,"対象外",IF(AL320&gt;=AI314,"OK","NG"))</f>
        <v>対象外</v>
      </c>
    </row>
    <row r="322" spans="2:38" hidden="1" x14ac:dyDescent="0.2">
      <c r="B322" s="44" t="s">
        <v>25</v>
      </c>
      <c r="C322" s="45" t="e">
        <f t="shared" ref="C322:AG322" si="136">IF(AND(DAY(C314)&gt;=22,DAY(C314)&lt;=28,C315="土"),1,0)</f>
        <v>#VALUE!</v>
      </c>
      <c r="D322" s="45" t="e">
        <f t="shared" si="136"/>
        <v>#VALUE!</v>
      </c>
      <c r="E322" s="45" t="e">
        <f t="shared" si="136"/>
        <v>#VALUE!</v>
      </c>
      <c r="F322" s="45" t="e">
        <f t="shared" si="136"/>
        <v>#VALUE!</v>
      </c>
      <c r="G322" s="45" t="e">
        <f t="shared" si="136"/>
        <v>#VALUE!</v>
      </c>
      <c r="H322" s="45" t="e">
        <f t="shared" si="136"/>
        <v>#VALUE!</v>
      </c>
      <c r="I322" s="45" t="e">
        <f t="shared" si="136"/>
        <v>#VALUE!</v>
      </c>
      <c r="J322" s="45" t="e">
        <f t="shared" si="136"/>
        <v>#VALUE!</v>
      </c>
      <c r="K322" s="45" t="e">
        <f t="shared" si="136"/>
        <v>#VALUE!</v>
      </c>
      <c r="L322" s="45" t="e">
        <f t="shared" si="136"/>
        <v>#VALUE!</v>
      </c>
      <c r="M322" s="45" t="e">
        <f t="shared" si="136"/>
        <v>#VALUE!</v>
      </c>
      <c r="N322" s="45" t="e">
        <f t="shared" si="136"/>
        <v>#VALUE!</v>
      </c>
      <c r="O322" s="45" t="e">
        <f t="shared" si="136"/>
        <v>#VALUE!</v>
      </c>
      <c r="P322" s="45" t="e">
        <f t="shared" si="136"/>
        <v>#VALUE!</v>
      </c>
      <c r="Q322" s="45" t="e">
        <f t="shared" si="136"/>
        <v>#VALUE!</v>
      </c>
      <c r="R322" s="45" t="e">
        <f t="shared" si="136"/>
        <v>#VALUE!</v>
      </c>
      <c r="S322" s="45" t="e">
        <f t="shared" si="136"/>
        <v>#VALUE!</v>
      </c>
      <c r="T322" s="45" t="e">
        <f t="shared" si="136"/>
        <v>#VALUE!</v>
      </c>
      <c r="U322" s="45" t="e">
        <f t="shared" si="136"/>
        <v>#VALUE!</v>
      </c>
      <c r="V322" s="45" t="e">
        <f t="shared" si="136"/>
        <v>#VALUE!</v>
      </c>
      <c r="W322" s="45" t="e">
        <f t="shared" si="136"/>
        <v>#VALUE!</v>
      </c>
      <c r="X322" s="45" t="e">
        <f t="shared" si="136"/>
        <v>#VALUE!</v>
      </c>
      <c r="Y322" s="45" t="e">
        <f t="shared" si="136"/>
        <v>#VALUE!</v>
      </c>
      <c r="Z322" s="45" t="e">
        <f t="shared" si="136"/>
        <v>#VALUE!</v>
      </c>
      <c r="AA322" s="45" t="e">
        <f t="shared" si="136"/>
        <v>#VALUE!</v>
      </c>
      <c r="AB322" s="45" t="e">
        <f t="shared" si="136"/>
        <v>#VALUE!</v>
      </c>
      <c r="AC322" s="45" t="e">
        <f t="shared" si="136"/>
        <v>#VALUE!</v>
      </c>
      <c r="AD322" s="45" t="e">
        <f t="shared" si="136"/>
        <v>#VALUE!</v>
      </c>
      <c r="AE322" s="45" t="e">
        <f t="shared" si="136"/>
        <v>#VALUE!</v>
      </c>
      <c r="AF322" s="45" t="e">
        <f t="shared" si="136"/>
        <v>#VALUE!</v>
      </c>
      <c r="AG322" s="45" t="e">
        <f t="shared" si="136"/>
        <v>#VALUE!</v>
      </c>
      <c r="AH322" s="46" t="s">
        <v>26</v>
      </c>
      <c r="AI322" s="47">
        <f>_xlfn.AGGREGATE(9,6,C322:AG322)</f>
        <v>0</v>
      </c>
      <c r="AJ322" s="37"/>
    </row>
    <row r="323" spans="2:38" hidden="1" x14ac:dyDescent="0.2">
      <c r="B323" s="44" t="s">
        <v>27</v>
      </c>
      <c r="C323" s="48" t="e">
        <f t="shared" ref="C323:AG323" si="137">IF(AND(DAY(C314)&gt;=22,DAY(C314)&lt;=28,C315="土",OR(C320="休",C320="雨")),1,0)</f>
        <v>#VALUE!</v>
      </c>
      <c r="D323" s="48" t="e">
        <f t="shared" si="137"/>
        <v>#VALUE!</v>
      </c>
      <c r="E323" s="48" t="e">
        <f t="shared" si="137"/>
        <v>#VALUE!</v>
      </c>
      <c r="F323" s="48" t="e">
        <f t="shared" si="137"/>
        <v>#VALUE!</v>
      </c>
      <c r="G323" s="48" t="e">
        <f t="shared" si="137"/>
        <v>#VALUE!</v>
      </c>
      <c r="H323" s="48" t="e">
        <f t="shared" si="137"/>
        <v>#VALUE!</v>
      </c>
      <c r="I323" s="48" t="e">
        <f t="shared" si="137"/>
        <v>#VALUE!</v>
      </c>
      <c r="J323" s="48" t="e">
        <f t="shared" si="137"/>
        <v>#VALUE!</v>
      </c>
      <c r="K323" s="48" t="e">
        <f t="shared" si="137"/>
        <v>#VALUE!</v>
      </c>
      <c r="L323" s="48" t="e">
        <f t="shared" si="137"/>
        <v>#VALUE!</v>
      </c>
      <c r="M323" s="48" t="e">
        <f t="shared" si="137"/>
        <v>#VALUE!</v>
      </c>
      <c r="N323" s="48" t="e">
        <f t="shared" si="137"/>
        <v>#VALUE!</v>
      </c>
      <c r="O323" s="48" t="e">
        <f t="shared" si="137"/>
        <v>#VALUE!</v>
      </c>
      <c r="P323" s="48" t="e">
        <f t="shared" si="137"/>
        <v>#VALUE!</v>
      </c>
      <c r="Q323" s="48" t="e">
        <f t="shared" si="137"/>
        <v>#VALUE!</v>
      </c>
      <c r="R323" s="48" t="e">
        <f t="shared" si="137"/>
        <v>#VALUE!</v>
      </c>
      <c r="S323" s="48" t="e">
        <f t="shared" si="137"/>
        <v>#VALUE!</v>
      </c>
      <c r="T323" s="48" t="e">
        <f t="shared" si="137"/>
        <v>#VALUE!</v>
      </c>
      <c r="U323" s="48" t="e">
        <f t="shared" si="137"/>
        <v>#VALUE!</v>
      </c>
      <c r="V323" s="48" t="e">
        <f t="shared" si="137"/>
        <v>#VALUE!</v>
      </c>
      <c r="W323" s="48" t="e">
        <f t="shared" si="137"/>
        <v>#VALUE!</v>
      </c>
      <c r="X323" s="48" t="e">
        <f t="shared" si="137"/>
        <v>#VALUE!</v>
      </c>
      <c r="Y323" s="48" t="e">
        <f t="shared" si="137"/>
        <v>#VALUE!</v>
      </c>
      <c r="Z323" s="48" t="e">
        <f t="shared" si="137"/>
        <v>#VALUE!</v>
      </c>
      <c r="AA323" s="48" t="e">
        <f t="shared" si="137"/>
        <v>#VALUE!</v>
      </c>
      <c r="AB323" s="48" t="e">
        <f t="shared" si="137"/>
        <v>#VALUE!</v>
      </c>
      <c r="AC323" s="48" t="e">
        <f t="shared" si="137"/>
        <v>#VALUE!</v>
      </c>
      <c r="AD323" s="48" t="e">
        <f t="shared" si="137"/>
        <v>#VALUE!</v>
      </c>
      <c r="AE323" s="48" t="e">
        <f t="shared" si="137"/>
        <v>#VALUE!</v>
      </c>
      <c r="AF323" s="48" t="e">
        <f t="shared" si="137"/>
        <v>#VALUE!</v>
      </c>
      <c r="AG323" s="48" t="e">
        <f t="shared" si="137"/>
        <v>#VALUE!</v>
      </c>
      <c r="AH323" s="49" t="s">
        <v>28</v>
      </c>
      <c r="AI323" s="47">
        <f>_xlfn.AGGREGATE(9,6,C323:AG323)</f>
        <v>0</v>
      </c>
      <c r="AJ323" s="37"/>
    </row>
    <row r="324" spans="2:38" hidden="1" x14ac:dyDescent="0.2">
      <c r="B324" s="44" t="s">
        <v>29</v>
      </c>
      <c r="C324" s="45" t="e">
        <f t="shared" ref="C324:AG324" si="138">IF(AND(DAY(C314)&gt;=8,DAY(C314)&lt;=14,C315="土"),1,0)</f>
        <v>#VALUE!</v>
      </c>
      <c r="D324" s="45" t="e">
        <f t="shared" si="138"/>
        <v>#VALUE!</v>
      </c>
      <c r="E324" s="45" t="e">
        <f t="shared" si="138"/>
        <v>#VALUE!</v>
      </c>
      <c r="F324" s="45" t="e">
        <f t="shared" si="138"/>
        <v>#VALUE!</v>
      </c>
      <c r="G324" s="45" t="e">
        <f t="shared" si="138"/>
        <v>#VALUE!</v>
      </c>
      <c r="H324" s="45" t="e">
        <f t="shared" si="138"/>
        <v>#VALUE!</v>
      </c>
      <c r="I324" s="45" t="e">
        <f t="shared" si="138"/>
        <v>#VALUE!</v>
      </c>
      <c r="J324" s="45" t="e">
        <f t="shared" si="138"/>
        <v>#VALUE!</v>
      </c>
      <c r="K324" s="45" t="e">
        <f t="shared" si="138"/>
        <v>#VALUE!</v>
      </c>
      <c r="L324" s="45" t="e">
        <f t="shared" si="138"/>
        <v>#VALUE!</v>
      </c>
      <c r="M324" s="45" t="e">
        <f t="shared" si="138"/>
        <v>#VALUE!</v>
      </c>
      <c r="N324" s="45" t="e">
        <f t="shared" si="138"/>
        <v>#VALUE!</v>
      </c>
      <c r="O324" s="45" t="e">
        <f t="shared" si="138"/>
        <v>#VALUE!</v>
      </c>
      <c r="P324" s="45" t="e">
        <f t="shared" si="138"/>
        <v>#VALUE!</v>
      </c>
      <c r="Q324" s="45" t="e">
        <f t="shared" si="138"/>
        <v>#VALUE!</v>
      </c>
      <c r="R324" s="45" t="e">
        <f t="shared" si="138"/>
        <v>#VALUE!</v>
      </c>
      <c r="S324" s="45" t="e">
        <f t="shared" si="138"/>
        <v>#VALUE!</v>
      </c>
      <c r="T324" s="45" t="e">
        <f t="shared" si="138"/>
        <v>#VALUE!</v>
      </c>
      <c r="U324" s="45" t="e">
        <f t="shared" si="138"/>
        <v>#VALUE!</v>
      </c>
      <c r="V324" s="45" t="e">
        <f t="shared" si="138"/>
        <v>#VALUE!</v>
      </c>
      <c r="W324" s="45" t="e">
        <f t="shared" si="138"/>
        <v>#VALUE!</v>
      </c>
      <c r="X324" s="45" t="e">
        <f t="shared" si="138"/>
        <v>#VALUE!</v>
      </c>
      <c r="Y324" s="45" t="e">
        <f t="shared" si="138"/>
        <v>#VALUE!</v>
      </c>
      <c r="Z324" s="45" t="e">
        <f t="shared" si="138"/>
        <v>#VALUE!</v>
      </c>
      <c r="AA324" s="45" t="e">
        <f t="shared" si="138"/>
        <v>#VALUE!</v>
      </c>
      <c r="AB324" s="45" t="e">
        <f t="shared" si="138"/>
        <v>#VALUE!</v>
      </c>
      <c r="AC324" s="45" t="e">
        <f t="shared" si="138"/>
        <v>#VALUE!</v>
      </c>
      <c r="AD324" s="45" t="e">
        <f t="shared" si="138"/>
        <v>#VALUE!</v>
      </c>
      <c r="AE324" s="45" t="e">
        <f t="shared" si="138"/>
        <v>#VALUE!</v>
      </c>
      <c r="AF324" s="45" t="e">
        <f t="shared" si="138"/>
        <v>#VALUE!</v>
      </c>
      <c r="AG324" s="45" t="e">
        <f t="shared" si="138"/>
        <v>#VALUE!</v>
      </c>
      <c r="AH324" s="46" t="s">
        <v>26</v>
      </c>
      <c r="AI324" s="47">
        <f>_xlfn.AGGREGATE(9,6,C324:AG324)</f>
        <v>0</v>
      </c>
      <c r="AJ324" s="37"/>
    </row>
    <row r="325" spans="2:38" hidden="1" x14ac:dyDescent="0.2">
      <c r="B325" s="44" t="s">
        <v>30</v>
      </c>
      <c r="C325" s="48" t="e">
        <f t="shared" ref="C325:AG325" si="139">IF(AND(DAY(C314)&gt;=8,DAY(C314)&lt;=14,C315="土",OR(C320="休",C320="雨")),1,0)</f>
        <v>#VALUE!</v>
      </c>
      <c r="D325" s="48" t="e">
        <f t="shared" si="139"/>
        <v>#VALUE!</v>
      </c>
      <c r="E325" s="48" t="e">
        <f t="shared" si="139"/>
        <v>#VALUE!</v>
      </c>
      <c r="F325" s="48" t="e">
        <f t="shared" si="139"/>
        <v>#VALUE!</v>
      </c>
      <c r="G325" s="48" t="e">
        <f t="shared" si="139"/>
        <v>#VALUE!</v>
      </c>
      <c r="H325" s="48" t="e">
        <f t="shared" si="139"/>
        <v>#VALUE!</v>
      </c>
      <c r="I325" s="48" t="e">
        <f t="shared" si="139"/>
        <v>#VALUE!</v>
      </c>
      <c r="J325" s="48" t="e">
        <f t="shared" si="139"/>
        <v>#VALUE!</v>
      </c>
      <c r="K325" s="48" t="e">
        <f t="shared" si="139"/>
        <v>#VALUE!</v>
      </c>
      <c r="L325" s="48" t="e">
        <f t="shared" si="139"/>
        <v>#VALUE!</v>
      </c>
      <c r="M325" s="48" t="e">
        <f t="shared" si="139"/>
        <v>#VALUE!</v>
      </c>
      <c r="N325" s="48" t="e">
        <f t="shared" si="139"/>
        <v>#VALUE!</v>
      </c>
      <c r="O325" s="48" t="e">
        <f t="shared" si="139"/>
        <v>#VALUE!</v>
      </c>
      <c r="P325" s="48" t="e">
        <f t="shared" si="139"/>
        <v>#VALUE!</v>
      </c>
      <c r="Q325" s="48" t="e">
        <f t="shared" si="139"/>
        <v>#VALUE!</v>
      </c>
      <c r="R325" s="48" t="e">
        <f t="shared" si="139"/>
        <v>#VALUE!</v>
      </c>
      <c r="S325" s="48" t="e">
        <f t="shared" si="139"/>
        <v>#VALUE!</v>
      </c>
      <c r="T325" s="48" t="e">
        <f t="shared" si="139"/>
        <v>#VALUE!</v>
      </c>
      <c r="U325" s="48" t="e">
        <f t="shared" si="139"/>
        <v>#VALUE!</v>
      </c>
      <c r="V325" s="48" t="e">
        <f t="shared" si="139"/>
        <v>#VALUE!</v>
      </c>
      <c r="W325" s="48" t="e">
        <f t="shared" si="139"/>
        <v>#VALUE!</v>
      </c>
      <c r="X325" s="48" t="e">
        <f t="shared" si="139"/>
        <v>#VALUE!</v>
      </c>
      <c r="Y325" s="48" t="e">
        <f t="shared" si="139"/>
        <v>#VALUE!</v>
      </c>
      <c r="Z325" s="48" t="e">
        <f t="shared" si="139"/>
        <v>#VALUE!</v>
      </c>
      <c r="AA325" s="48" t="e">
        <f t="shared" si="139"/>
        <v>#VALUE!</v>
      </c>
      <c r="AB325" s="48" t="e">
        <f t="shared" si="139"/>
        <v>#VALUE!</v>
      </c>
      <c r="AC325" s="48" t="e">
        <f t="shared" si="139"/>
        <v>#VALUE!</v>
      </c>
      <c r="AD325" s="48" t="e">
        <f t="shared" si="139"/>
        <v>#VALUE!</v>
      </c>
      <c r="AE325" s="48" t="e">
        <f t="shared" si="139"/>
        <v>#VALUE!</v>
      </c>
      <c r="AF325" s="48" t="e">
        <f t="shared" si="139"/>
        <v>#VALUE!</v>
      </c>
      <c r="AG325" s="48" t="e">
        <f t="shared" si="139"/>
        <v>#VALUE!</v>
      </c>
      <c r="AH325" s="49" t="s">
        <v>28</v>
      </c>
      <c r="AI325" s="47">
        <f>_xlfn.AGGREGATE(9,6,C325:AG325)</f>
        <v>0</v>
      </c>
      <c r="AJ325" s="37"/>
    </row>
    <row r="327" spans="2:38" hidden="1" x14ac:dyDescent="0.2">
      <c r="C327" s="2" t="e">
        <f>YEAR(C330)</f>
        <v>#VALUE!</v>
      </c>
      <c r="D327" s="2" t="e">
        <f>MONTH(C330)</f>
        <v>#VALUE!</v>
      </c>
    </row>
    <row r="328" spans="2:38" x14ac:dyDescent="0.2">
      <c r="B328" s="7" t="s">
        <v>16</v>
      </c>
      <c r="C328" s="96" t="e">
        <f>C330</f>
        <v>#VALUE!</v>
      </c>
      <c r="D328" s="96"/>
      <c r="E328" s="96"/>
      <c r="F328" s="96"/>
      <c r="G328" s="96"/>
      <c r="H328" s="96"/>
      <c r="I328" s="96"/>
      <c r="J328" s="96"/>
      <c r="K328" s="96"/>
      <c r="L328" s="96"/>
      <c r="M328" s="96"/>
      <c r="N328" s="96"/>
      <c r="O328" s="96"/>
      <c r="P328" s="96"/>
      <c r="Q328" s="96"/>
      <c r="R328" s="96"/>
      <c r="S328" s="96"/>
      <c r="T328" s="96"/>
      <c r="U328" s="96"/>
      <c r="V328" s="96"/>
      <c r="W328" s="96"/>
      <c r="X328" s="96"/>
      <c r="Y328" s="96"/>
      <c r="Z328" s="96"/>
      <c r="AA328" s="96"/>
      <c r="AB328" s="96"/>
      <c r="AC328" s="96"/>
      <c r="AD328" s="96"/>
      <c r="AE328" s="96"/>
      <c r="AF328" s="96"/>
      <c r="AG328" s="96"/>
      <c r="AH328" s="96"/>
      <c r="AI328" s="96"/>
    </row>
    <row r="329" spans="2:38" hidden="1" x14ac:dyDescent="0.2">
      <c r="B329" s="51"/>
      <c r="C329" s="30" t="e">
        <f>DATE($C327,$D327,1)</f>
        <v>#VALUE!</v>
      </c>
      <c r="D329" s="30" t="e">
        <f t="shared" ref="D329:AG329" si="140">C329+1</f>
        <v>#VALUE!</v>
      </c>
      <c r="E329" s="30" t="e">
        <f t="shared" si="140"/>
        <v>#VALUE!</v>
      </c>
      <c r="F329" s="30" t="e">
        <f t="shared" si="140"/>
        <v>#VALUE!</v>
      </c>
      <c r="G329" s="30" t="e">
        <f t="shared" si="140"/>
        <v>#VALUE!</v>
      </c>
      <c r="H329" s="30" t="e">
        <f t="shared" si="140"/>
        <v>#VALUE!</v>
      </c>
      <c r="I329" s="30" t="e">
        <f t="shared" si="140"/>
        <v>#VALUE!</v>
      </c>
      <c r="J329" s="30" t="e">
        <f t="shared" si="140"/>
        <v>#VALUE!</v>
      </c>
      <c r="K329" s="30" t="e">
        <f t="shared" si="140"/>
        <v>#VALUE!</v>
      </c>
      <c r="L329" s="30" t="e">
        <f t="shared" si="140"/>
        <v>#VALUE!</v>
      </c>
      <c r="M329" s="30" t="e">
        <f t="shared" si="140"/>
        <v>#VALUE!</v>
      </c>
      <c r="N329" s="30" t="e">
        <f t="shared" si="140"/>
        <v>#VALUE!</v>
      </c>
      <c r="O329" s="30" t="e">
        <f t="shared" si="140"/>
        <v>#VALUE!</v>
      </c>
      <c r="P329" s="30" t="e">
        <f t="shared" si="140"/>
        <v>#VALUE!</v>
      </c>
      <c r="Q329" s="30" t="e">
        <f t="shared" si="140"/>
        <v>#VALUE!</v>
      </c>
      <c r="R329" s="30" t="e">
        <f t="shared" si="140"/>
        <v>#VALUE!</v>
      </c>
      <c r="S329" s="30" t="e">
        <f t="shared" si="140"/>
        <v>#VALUE!</v>
      </c>
      <c r="T329" s="30" t="e">
        <f t="shared" si="140"/>
        <v>#VALUE!</v>
      </c>
      <c r="U329" s="30" t="e">
        <f t="shared" si="140"/>
        <v>#VALUE!</v>
      </c>
      <c r="V329" s="30" t="e">
        <f t="shared" si="140"/>
        <v>#VALUE!</v>
      </c>
      <c r="W329" s="30" t="e">
        <f t="shared" si="140"/>
        <v>#VALUE!</v>
      </c>
      <c r="X329" s="30" t="e">
        <f t="shared" si="140"/>
        <v>#VALUE!</v>
      </c>
      <c r="Y329" s="30" t="e">
        <f t="shared" si="140"/>
        <v>#VALUE!</v>
      </c>
      <c r="Z329" s="30" t="e">
        <f t="shared" si="140"/>
        <v>#VALUE!</v>
      </c>
      <c r="AA329" s="30" t="e">
        <f t="shared" si="140"/>
        <v>#VALUE!</v>
      </c>
      <c r="AB329" s="30" t="e">
        <f t="shared" si="140"/>
        <v>#VALUE!</v>
      </c>
      <c r="AC329" s="30" t="e">
        <f t="shared" si="140"/>
        <v>#VALUE!</v>
      </c>
      <c r="AD329" s="30" t="e">
        <f t="shared" si="140"/>
        <v>#VALUE!</v>
      </c>
      <c r="AE329" s="30" t="e">
        <f t="shared" si="140"/>
        <v>#VALUE!</v>
      </c>
      <c r="AF329" s="30" t="e">
        <f t="shared" si="140"/>
        <v>#VALUE!</v>
      </c>
      <c r="AG329" s="30" t="e">
        <f t="shared" si="140"/>
        <v>#VALUE!</v>
      </c>
      <c r="AH329" s="52"/>
      <c r="AI329" s="53"/>
    </row>
    <row r="330" spans="2:38" x14ac:dyDescent="0.2">
      <c r="B330" s="54" t="s">
        <v>17</v>
      </c>
      <c r="C330" s="55" t="e">
        <f>IF(EDATE(C313,1)&gt;$G$5,"",EDATE(C313,1))</f>
        <v>#VALUE!</v>
      </c>
      <c r="D330" s="30" t="e">
        <f t="shared" ref="D330:AG330" si="141">IF(D329&gt;$G$5,"",IF(C330=EOMONTH(DATE($C327,$D327,1),0),"",IF(C330="","",C330+1)))</f>
        <v>#VALUE!</v>
      </c>
      <c r="E330" s="30" t="e">
        <f t="shared" si="141"/>
        <v>#VALUE!</v>
      </c>
      <c r="F330" s="30" t="e">
        <f t="shared" si="141"/>
        <v>#VALUE!</v>
      </c>
      <c r="G330" s="30" t="e">
        <f t="shared" si="141"/>
        <v>#VALUE!</v>
      </c>
      <c r="H330" s="30" t="e">
        <f t="shared" si="141"/>
        <v>#VALUE!</v>
      </c>
      <c r="I330" s="30" t="e">
        <f t="shared" si="141"/>
        <v>#VALUE!</v>
      </c>
      <c r="J330" s="30" t="e">
        <f t="shared" si="141"/>
        <v>#VALUE!</v>
      </c>
      <c r="K330" s="30" t="e">
        <f t="shared" si="141"/>
        <v>#VALUE!</v>
      </c>
      <c r="L330" s="30" t="e">
        <f t="shared" si="141"/>
        <v>#VALUE!</v>
      </c>
      <c r="M330" s="30" t="e">
        <f t="shared" si="141"/>
        <v>#VALUE!</v>
      </c>
      <c r="N330" s="30" t="e">
        <f t="shared" si="141"/>
        <v>#VALUE!</v>
      </c>
      <c r="O330" s="30" t="e">
        <f t="shared" si="141"/>
        <v>#VALUE!</v>
      </c>
      <c r="P330" s="30" t="e">
        <f t="shared" si="141"/>
        <v>#VALUE!</v>
      </c>
      <c r="Q330" s="30" t="e">
        <f t="shared" si="141"/>
        <v>#VALUE!</v>
      </c>
      <c r="R330" s="30" t="e">
        <f t="shared" si="141"/>
        <v>#VALUE!</v>
      </c>
      <c r="S330" s="30" t="e">
        <f t="shared" si="141"/>
        <v>#VALUE!</v>
      </c>
      <c r="T330" s="30" t="e">
        <f t="shared" si="141"/>
        <v>#VALUE!</v>
      </c>
      <c r="U330" s="30" t="e">
        <f t="shared" si="141"/>
        <v>#VALUE!</v>
      </c>
      <c r="V330" s="30" t="e">
        <f t="shared" si="141"/>
        <v>#VALUE!</v>
      </c>
      <c r="W330" s="30" t="e">
        <f t="shared" si="141"/>
        <v>#VALUE!</v>
      </c>
      <c r="X330" s="30" t="e">
        <f t="shared" si="141"/>
        <v>#VALUE!</v>
      </c>
      <c r="Y330" s="30" t="e">
        <f t="shared" si="141"/>
        <v>#VALUE!</v>
      </c>
      <c r="Z330" s="30" t="e">
        <f t="shared" si="141"/>
        <v>#VALUE!</v>
      </c>
      <c r="AA330" s="30" t="e">
        <f t="shared" si="141"/>
        <v>#VALUE!</v>
      </c>
      <c r="AB330" s="30" t="e">
        <f t="shared" si="141"/>
        <v>#VALUE!</v>
      </c>
      <c r="AC330" s="30" t="e">
        <f t="shared" si="141"/>
        <v>#VALUE!</v>
      </c>
      <c r="AD330" s="30" t="e">
        <f t="shared" si="141"/>
        <v>#VALUE!</v>
      </c>
      <c r="AE330" s="30" t="e">
        <f t="shared" si="141"/>
        <v>#VALUE!</v>
      </c>
      <c r="AF330" s="30" t="e">
        <f t="shared" si="141"/>
        <v>#VALUE!</v>
      </c>
      <c r="AG330" s="30" t="e">
        <f t="shared" si="141"/>
        <v>#VALUE!</v>
      </c>
      <c r="AH330" s="31" t="s">
        <v>18</v>
      </c>
      <c r="AI330" s="32">
        <f>+COUNTIFS(C331:AG331,"土",C332:AG332,"")+COUNTIFS(C331:AG331,"日",C332:AG332,"")</f>
        <v>0</v>
      </c>
    </row>
    <row r="331" spans="2:38" s="34" customFormat="1" x14ac:dyDescent="0.2">
      <c r="B331" s="56" t="s">
        <v>19</v>
      </c>
      <c r="C331" s="33" t="str">
        <f t="shared" ref="C331:AG331" si="142">IFERROR(TEXT(WEEKDAY(+C330),"aaa"),"")</f>
        <v/>
      </c>
      <c r="D331" s="33" t="str">
        <f t="shared" si="142"/>
        <v/>
      </c>
      <c r="E331" s="33" t="str">
        <f t="shared" si="142"/>
        <v/>
      </c>
      <c r="F331" s="33" t="str">
        <f t="shared" si="142"/>
        <v/>
      </c>
      <c r="G331" s="33" t="str">
        <f t="shared" si="142"/>
        <v/>
      </c>
      <c r="H331" s="33" t="str">
        <f t="shared" si="142"/>
        <v/>
      </c>
      <c r="I331" s="33" t="str">
        <f t="shared" si="142"/>
        <v/>
      </c>
      <c r="J331" s="33" t="str">
        <f t="shared" si="142"/>
        <v/>
      </c>
      <c r="K331" s="33" t="str">
        <f t="shared" si="142"/>
        <v/>
      </c>
      <c r="L331" s="33" t="str">
        <f t="shared" si="142"/>
        <v/>
      </c>
      <c r="M331" s="33" t="str">
        <f t="shared" si="142"/>
        <v/>
      </c>
      <c r="N331" s="33" t="str">
        <f t="shared" si="142"/>
        <v/>
      </c>
      <c r="O331" s="33" t="str">
        <f t="shared" si="142"/>
        <v/>
      </c>
      <c r="P331" s="33" t="str">
        <f t="shared" si="142"/>
        <v/>
      </c>
      <c r="Q331" s="33" t="str">
        <f t="shared" si="142"/>
        <v/>
      </c>
      <c r="R331" s="33" t="str">
        <f t="shared" si="142"/>
        <v/>
      </c>
      <c r="S331" s="33" t="str">
        <f t="shared" si="142"/>
        <v/>
      </c>
      <c r="T331" s="33" t="str">
        <f t="shared" si="142"/>
        <v/>
      </c>
      <c r="U331" s="33" t="str">
        <f t="shared" si="142"/>
        <v/>
      </c>
      <c r="V331" s="33" t="str">
        <f t="shared" si="142"/>
        <v/>
      </c>
      <c r="W331" s="33" t="str">
        <f t="shared" si="142"/>
        <v/>
      </c>
      <c r="X331" s="33" t="str">
        <f t="shared" si="142"/>
        <v/>
      </c>
      <c r="Y331" s="33" t="str">
        <f t="shared" si="142"/>
        <v/>
      </c>
      <c r="Z331" s="33" t="str">
        <f t="shared" si="142"/>
        <v/>
      </c>
      <c r="AA331" s="33" t="str">
        <f t="shared" si="142"/>
        <v/>
      </c>
      <c r="AB331" s="33" t="str">
        <f t="shared" si="142"/>
        <v/>
      </c>
      <c r="AC331" s="33" t="str">
        <f t="shared" si="142"/>
        <v/>
      </c>
      <c r="AD331" s="33" t="str">
        <f t="shared" si="142"/>
        <v/>
      </c>
      <c r="AE331" s="33" t="str">
        <f t="shared" si="142"/>
        <v/>
      </c>
      <c r="AF331" s="33" t="str">
        <f t="shared" si="142"/>
        <v/>
      </c>
      <c r="AG331" s="33" t="str">
        <f t="shared" si="142"/>
        <v/>
      </c>
      <c r="AH331" s="31" t="s">
        <v>20</v>
      </c>
      <c r="AI331" s="32">
        <f>+COUNTIF(C332:AG332,"夏休")+COUNTIF(C332:AG332,"冬休")+COUNTIF(C332:AG332,"中止")</f>
        <v>0</v>
      </c>
      <c r="AL331" s="57"/>
    </row>
    <row r="332" spans="2:38" s="34" customFormat="1" ht="13.5" customHeight="1" x14ac:dyDescent="0.2">
      <c r="B332" s="84" t="s">
        <v>20</v>
      </c>
      <c r="C332" s="85"/>
      <c r="D332" s="86"/>
      <c r="E332" s="86"/>
      <c r="F332" s="86"/>
      <c r="G332" s="86"/>
      <c r="H332" s="86"/>
      <c r="I332" s="86"/>
      <c r="J332" s="86"/>
      <c r="K332" s="86"/>
      <c r="L332" s="86"/>
      <c r="M332" s="86"/>
      <c r="N332" s="86"/>
      <c r="O332" s="86"/>
      <c r="P332" s="86"/>
      <c r="Q332" s="86"/>
      <c r="R332" s="86"/>
      <c r="S332" s="86"/>
      <c r="T332" s="86"/>
      <c r="U332" s="86"/>
      <c r="V332" s="86"/>
      <c r="W332" s="86"/>
      <c r="X332" s="86"/>
      <c r="Y332" s="86"/>
      <c r="Z332" s="86"/>
      <c r="AA332" s="86"/>
      <c r="AB332" s="86"/>
      <c r="AC332" s="86"/>
      <c r="AD332" s="86"/>
      <c r="AE332" s="86"/>
      <c r="AF332" s="86"/>
      <c r="AG332" s="87"/>
      <c r="AH332" s="35" t="s">
        <v>1</v>
      </c>
      <c r="AI332" s="36">
        <f>COUNT(C330:AG330)-AI331</f>
        <v>0</v>
      </c>
      <c r="AL332" s="57"/>
    </row>
    <row r="333" spans="2:38" s="34" customFormat="1" ht="13.5" customHeight="1" x14ac:dyDescent="0.2">
      <c r="B333" s="84"/>
      <c r="C333" s="85"/>
      <c r="D333" s="86"/>
      <c r="E333" s="86"/>
      <c r="F333" s="86"/>
      <c r="G333" s="86"/>
      <c r="H333" s="86"/>
      <c r="I333" s="86"/>
      <c r="J333" s="86"/>
      <c r="K333" s="86"/>
      <c r="L333" s="86"/>
      <c r="M333" s="86"/>
      <c r="N333" s="86"/>
      <c r="O333" s="86"/>
      <c r="P333" s="86"/>
      <c r="Q333" s="86"/>
      <c r="R333" s="86"/>
      <c r="S333" s="86"/>
      <c r="T333" s="86"/>
      <c r="U333" s="86"/>
      <c r="V333" s="86"/>
      <c r="W333" s="86"/>
      <c r="X333" s="86"/>
      <c r="Y333" s="86"/>
      <c r="Z333" s="86"/>
      <c r="AA333" s="86"/>
      <c r="AB333" s="86"/>
      <c r="AC333" s="86"/>
      <c r="AD333" s="86"/>
      <c r="AE333" s="86"/>
      <c r="AF333" s="86"/>
      <c r="AG333" s="87"/>
      <c r="AH333" s="35" t="s">
        <v>21</v>
      </c>
      <c r="AI333" s="36">
        <f>+COUNTIF(C334:AG335,"休")</f>
        <v>0</v>
      </c>
      <c r="AJ333" s="37" t="e">
        <f>IF(AI334&gt;0.285,"",IF(AI333&lt;AI330,"←計画日数が足りません",""))</f>
        <v>#DIV/0!</v>
      </c>
      <c r="AL333" s="57"/>
    </row>
    <row r="334" spans="2:38" s="34" customFormat="1" ht="13.5" customHeight="1" x14ac:dyDescent="0.2">
      <c r="B334" s="88" t="s">
        <v>7</v>
      </c>
      <c r="C334" s="89"/>
      <c r="D334" s="90"/>
      <c r="E334" s="90"/>
      <c r="F334" s="90"/>
      <c r="G334" s="90"/>
      <c r="H334" s="90"/>
      <c r="I334" s="90"/>
      <c r="J334" s="90"/>
      <c r="K334" s="90"/>
      <c r="L334" s="90"/>
      <c r="M334" s="90"/>
      <c r="N334" s="90"/>
      <c r="O334" s="90"/>
      <c r="P334" s="90"/>
      <c r="Q334" s="90"/>
      <c r="R334" s="90"/>
      <c r="S334" s="90"/>
      <c r="T334" s="90"/>
      <c r="U334" s="90"/>
      <c r="V334" s="90"/>
      <c r="W334" s="90"/>
      <c r="X334" s="90"/>
      <c r="Y334" s="90"/>
      <c r="Z334" s="90"/>
      <c r="AA334" s="90"/>
      <c r="AB334" s="90"/>
      <c r="AC334" s="90"/>
      <c r="AD334" s="90"/>
      <c r="AE334" s="90"/>
      <c r="AF334" s="90"/>
      <c r="AG334" s="91"/>
      <c r="AH334" s="35" t="s">
        <v>22</v>
      </c>
      <c r="AI334" s="38" t="e">
        <f>+AI333/AI332</f>
        <v>#DIV/0!</v>
      </c>
      <c r="AL334" s="57"/>
    </row>
    <row r="335" spans="2:38" s="34" customFormat="1" x14ac:dyDescent="0.2">
      <c r="B335" s="88"/>
      <c r="C335" s="89"/>
      <c r="D335" s="90"/>
      <c r="E335" s="90"/>
      <c r="F335" s="90"/>
      <c r="G335" s="90"/>
      <c r="H335" s="90"/>
      <c r="I335" s="90"/>
      <c r="J335" s="90"/>
      <c r="K335" s="90"/>
      <c r="L335" s="90"/>
      <c r="M335" s="90"/>
      <c r="N335" s="90"/>
      <c r="O335" s="90"/>
      <c r="P335" s="90"/>
      <c r="Q335" s="90"/>
      <c r="R335" s="90"/>
      <c r="S335" s="90"/>
      <c r="T335" s="90"/>
      <c r="U335" s="90"/>
      <c r="V335" s="90"/>
      <c r="W335" s="90"/>
      <c r="X335" s="90"/>
      <c r="Y335" s="90"/>
      <c r="Z335" s="90"/>
      <c r="AA335" s="90"/>
      <c r="AB335" s="90"/>
      <c r="AC335" s="90"/>
      <c r="AD335" s="90"/>
      <c r="AE335" s="90"/>
      <c r="AF335" s="90"/>
      <c r="AG335" s="91"/>
      <c r="AH335" s="35" t="s">
        <v>2</v>
      </c>
      <c r="AI335" s="36">
        <f>+COUNTA(C336:AG337)</f>
        <v>0</v>
      </c>
      <c r="AL335" s="57"/>
    </row>
    <row r="336" spans="2:38" s="34" customFormat="1" x14ac:dyDescent="0.2">
      <c r="B336" s="92" t="s">
        <v>11</v>
      </c>
      <c r="C336" s="93"/>
      <c r="D336" s="94"/>
      <c r="E336" s="94"/>
      <c r="F336" s="94"/>
      <c r="G336" s="94"/>
      <c r="H336" s="94"/>
      <c r="I336" s="94"/>
      <c r="J336" s="94"/>
      <c r="K336" s="94"/>
      <c r="L336" s="94"/>
      <c r="M336" s="94"/>
      <c r="N336" s="94"/>
      <c r="O336" s="94"/>
      <c r="P336" s="94"/>
      <c r="Q336" s="94"/>
      <c r="R336" s="94"/>
      <c r="S336" s="94"/>
      <c r="T336" s="94"/>
      <c r="U336" s="94"/>
      <c r="V336" s="94"/>
      <c r="W336" s="94"/>
      <c r="X336" s="94"/>
      <c r="Y336" s="94"/>
      <c r="Z336" s="94"/>
      <c r="AA336" s="94"/>
      <c r="AB336" s="94"/>
      <c r="AC336" s="94"/>
      <c r="AD336" s="94"/>
      <c r="AE336" s="94"/>
      <c r="AF336" s="94"/>
      <c r="AG336" s="95"/>
      <c r="AH336" s="39" t="s">
        <v>23</v>
      </c>
      <c r="AI336" s="40" t="e">
        <f>+AI335/AI332</f>
        <v>#DIV/0!</v>
      </c>
      <c r="AL336" s="22">
        <f>+COUNTIF(C334:AG335,"休")</f>
        <v>0</v>
      </c>
    </row>
    <row r="337" spans="2:38" s="34" customFormat="1" x14ac:dyDescent="0.2">
      <c r="B337" s="92"/>
      <c r="C337" s="93"/>
      <c r="D337" s="94"/>
      <c r="E337" s="94"/>
      <c r="F337" s="94"/>
      <c r="G337" s="94"/>
      <c r="H337" s="94"/>
      <c r="I337" s="94"/>
      <c r="J337" s="94"/>
      <c r="K337" s="94"/>
      <c r="L337" s="94"/>
      <c r="M337" s="94"/>
      <c r="N337" s="94"/>
      <c r="O337" s="94"/>
      <c r="P337" s="94"/>
      <c r="Q337" s="94"/>
      <c r="R337" s="94"/>
      <c r="S337" s="94"/>
      <c r="T337" s="94"/>
      <c r="U337" s="94"/>
      <c r="V337" s="94"/>
      <c r="W337" s="94"/>
      <c r="X337" s="94"/>
      <c r="Y337" s="94"/>
      <c r="Z337" s="94"/>
      <c r="AA337" s="94"/>
      <c r="AB337" s="94"/>
      <c r="AC337" s="94"/>
      <c r="AD337" s="94"/>
      <c r="AE337" s="94"/>
      <c r="AF337" s="94"/>
      <c r="AG337" s="95"/>
      <c r="AH337" s="41" t="s">
        <v>24</v>
      </c>
      <c r="AI337" s="42" t="str">
        <f>IF(7&gt;AI332,"対象外",IF(AI335&gt;=AI330,"OK","NG"))</f>
        <v>対象外</v>
      </c>
      <c r="AJ337" s="37" t="str">
        <f>IF(AI337="対象外","←７日間に満たない期間は達成判定の対象外",IF(AI337="NG","←月単位未達成","←月単位達成"))</f>
        <v>←７日間に満たない期間は達成判定の対象外</v>
      </c>
      <c r="AL337" s="43" t="str">
        <f>IF(7&gt;AI332,"対象外",IF(AL336&gt;=AI330,"OK","NG"))</f>
        <v>対象外</v>
      </c>
    </row>
    <row r="338" spans="2:38" hidden="1" x14ac:dyDescent="0.2">
      <c r="B338" s="44" t="s">
        <v>25</v>
      </c>
      <c r="C338" s="45" t="e">
        <f t="shared" ref="C338:AG338" si="143">IF(AND(DAY(C330)&gt;=22,DAY(C330)&lt;=28,C331="土"),1,0)</f>
        <v>#VALUE!</v>
      </c>
      <c r="D338" s="45" t="e">
        <f t="shared" si="143"/>
        <v>#VALUE!</v>
      </c>
      <c r="E338" s="45" t="e">
        <f t="shared" si="143"/>
        <v>#VALUE!</v>
      </c>
      <c r="F338" s="45" t="e">
        <f t="shared" si="143"/>
        <v>#VALUE!</v>
      </c>
      <c r="G338" s="45" t="e">
        <f t="shared" si="143"/>
        <v>#VALUE!</v>
      </c>
      <c r="H338" s="45" t="e">
        <f t="shared" si="143"/>
        <v>#VALUE!</v>
      </c>
      <c r="I338" s="45" t="e">
        <f t="shared" si="143"/>
        <v>#VALUE!</v>
      </c>
      <c r="J338" s="45" t="e">
        <f t="shared" si="143"/>
        <v>#VALUE!</v>
      </c>
      <c r="K338" s="45" t="e">
        <f t="shared" si="143"/>
        <v>#VALUE!</v>
      </c>
      <c r="L338" s="45" t="e">
        <f t="shared" si="143"/>
        <v>#VALUE!</v>
      </c>
      <c r="M338" s="45" t="e">
        <f t="shared" si="143"/>
        <v>#VALUE!</v>
      </c>
      <c r="N338" s="45" t="e">
        <f t="shared" si="143"/>
        <v>#VALUE!</v>
      </c>
      <c r="O338" s="45" t="e">
        <f t="shared" si="143"/>
        <v>#VALUE!</v>
      </c>
      <c r="P338" s="45" t="e">
        <f t="shared" si="143"/>
        <v>#VALUE!</v>
      </c>
      <c r="Q338" s="45" t="e">
        <f t="shared" si="143"/>
        <v>#VALUE!</v>
      </c>
      <c r="R338" s="45" t="e">
        <f t="shared" si="143"/>
        <v>#VALUE!</v>
      </c>
      <c r="S338" s="45" t="e">
        <f t="shared" si="143"/>
        <v>#VALUE!</v>
      </c>
      <c r="T338" s="45" t="e">
        <f t="shared" si="143"/>
        <v>#VALUE!</v>
      </c>
      <c r="U338" s="45" t="e">
        <f t="shared" si="143"/>
        <v>#VALUE!</v>
      </c>
      <c r="V338" s="45" t="e">
        <f t="shared" si="143"/>
        <v>#VALUE!</v>
      </c>
      <c r="W338" s="45" t="e">
        <f t="shared" si="143"/>
        <v>#VALUE!</v>
      </c>
      <c r="X338" s="45" t="e">
        <f t="shared" si="143"/>
        <v>#VALUE!</v>
      </c>
      <c r="Y338" s="45" t="e">
        <f t="shared" si="143"/>
        <v>#VALUE!</v>
      </c>
      <c r="Z338" s="45" t="e">
        <f t="shared" si="143"/>
        <v>#VALUE!</v>
      </c>
      <c r="AA338" s="45" t="e">
        <f t="shared" si="143"/>
        <v>#VALUE!</v>
      </c>
      <c r="AB338" s="45" t="e">
        <f t="shared" si="143"/>
        <v>#VALUE!</v>
      </c>
      <c r="AC338" s="45" t="e">
        <f t="shared" si="143"/>
        <v>#VALUE!</v>
      </c>
      <c r="AD338" s="45" t="e">
        <f t="shared" si="143"/>
        <v>#VALUE!</v>
      </c>
      <c r="AE338" s="45" t="e">
        <f t="shared" si="143"/>
        <v>#VALUE!</v>
      </c>
      <c r="AF338" s="45" t="e">
        <f t="shared" si="143"/>
        <v>#VALUE!</v>
      </c>
      <c r="AG338" s="45" t="e">
        <f t="shared" si="143"/>
        <v>#VALUE!</v>
      </c>
      <c r="AH338" s="46" t="s">
        <v>26</v>
      </c>
      <c r="AI338" s="47">
        <f>_xlfn.AGGREGATE(9,6,C338:AG338)</f>
        <v>0</v>
      </c>
      <c r="AJ338" s="37"/>
    </row>
    <row r="339" spans="2:38" hidden="1" x14ac:dyDescent="0.2">
      <c r="B339" s="44" t="s">
        <v>27</v>
      </c>
      <c r="C339" s="48" t="e">
        <f t="shared" ref="C339:AG339" si="144">IF(AND(DAY(C330)&gt;=22,DAY(C330)&lt;=28,C331="土",OR(C336="休",C336="雨")),1,0)</f>
        <v>#VALUE!</v>
      </c>
      <c r="D339" s="48" t="e">
        <f t="shared" si="144"/>
        <v>#VALUE!</v>
      </c>
      <c r="E339" s="48" t="e">
        <f t="shared" si="144"/>
        <v>#VALUE!</v>
      </c>
      <c r="F339" s="48" t="e">
        <f t="shared" si="144"/>
        <v>#VALUE!</v>
      </c>
      <c r="G339" s="48" t="e">
        <f t="shared" si="144"/>
        <v>#VALUE!</v>
      </c>
      <c r="H339" s="48" t="e">
        <f t="shared" si="144"/>
        <v>#VALUE!</v>
      </c>
      <c r="I339" s="48" t="e">
        <f t="shared" si="144"/>
        <v>#VALUE!</v>
      </c>
      <c r="J339" s="48" t="e">
        <f t="shared" si="144"/>
        <v>#VALUE!</v>
      </c>
      <c r="K339" s="48" t="e">
        <f t="shared" si="144"/>
        <v>#VALUE!</v>
      </c>
      <c r="L339" s="48" t="e">
        <f t="shared" si="144"/>
        <v>#VALUE!</v>
      </c>
      <c r="M339" s="48" t="e">
        <f t="shared" si="144"/>
        <v>#VALUE!</v>
      </c>
      <c r="N339" s="48" t="e">
        <f t="shared" si="144"/>
        <v>#VALUE!</v>
      </c>
      <c r="O339" s="48" t="e">
        <f t="shared" si="144"/>
        <v>#VALUE!</v>
      </c>
      <c r="P339" s="48" t="e">
        <f t="shared" si="144"/>
        <v>#VALUE!</v>
      </c>
      <c r="Q339" s="48" t="e">
        <f t="shared" si="144"/>
        <v>#VALUE!</v>
      </c>
      <c r="R339" s="48" t="e">
        <f t="shared" si="144"/>
        <v>#VALUE!</v>
      </c>
      <c r="S339" s="48" t="e">
        <f t="shared" si="144"/>
        <v>#VALUE!</v>
      </c>
      <c r="T339" s="48" t="e">
        <f t="shared" si="144"/>
        <v>#VALUE!</v>
      </c>
      <c r="U339" s="48" t="e">
        <f t="shared" si="144"/>
        <v>#VALUE!</v>
      </c>
      <c r="V339" s="48" t="e">
        <f t="shared" si="144"/>
        <v>#VALUE!</v>
      </c>
      <c r="W339" s="48" t="e">
        <f t="shared" si="144"/>
        <v>#VALUE!</v>
      </c>
      <c r="X339" s="48" t="e">
        <f t="shared" si="144"/>
        <v>#VALUE!</v>
      </c>
      <c r="Y339" s="48" t="e">
        <f t="shared" si="144"/>
        <v>#VALUE!</v>
      </c>
      <c r="Z339" s="48" t="e">
        <f t="shared" si="144"/>
        <v>#VALUE!</v>
      </c>
      <c r="AA339" s="48" t="e">
        <f t="shared" si="144"/>
        <v>#VALUE!</v>
      </c>
      <c r="AB339" s="48" t="e">
        <f t="shared" si="144"/>
        <v>#VALUE!</v>
      </c>
      <c r="AC339" s="48" t="e">
        <f t="shared" si="144"/>
        <v>#VALUE!</v>
      </c>
      <c r="AD339" s="48" t="e">
        <f t="shared" si="144"/>
        <v>#VALUE!</v>
      </c>
      <c r="AE339" s="48" t="e">
        <f t="shared" si="144"/>
        <v>#VALUE!</v>
      </c>
      <c r="AF339" s="48" t="e">
        <f t="shared" si="144"/>
        <v>#VALUE!</v>
      </c>
      <c r="AG339" s="48" t="e">
        <f t="shared" si="144"/>
        <v>#VALUE!</v>
      </c>
      <c r="AH339" s="49" t="s">
        <v>28</v>
      </c>
      <c r="AI339" s="47">
        <f>_xlfn.AGGREGATE(9,6,C339:AG339)</f>
        <v>0</v>
      </c>
      <c r="AJ339" s="37"/>
    </row>
    <row r="340" spans="2:38" hidden="1" x14ac:dyDescent="0.2">
      <c r="B340" s="44" t="s">
        <v>29</v>
      </c>
      <c r="C340" s="45" t="e">
        <f t="shared" ref="C340:AG340" si="145">IF(AND(DAY(C330)&gt;=8,DAY(C330)&lt;=14,C331="土"),1,0)</f>
        <v>#VALUE!</v>
      </c>
      <c r="D340" s="45" t="e">
        <f t="shared" si="145"/>
        <v>#VALUE!</v>
      </c>
      <c r="E340" s="45" t="e">
        <f t="shared" si="145"/>
        <v>#VALUE!</v>
      </c>
      <c r="F340" s="45" t="e">
        <f t="shared" si="145"/>
        <v>#VALUE!</v>
      </c>
      <c r="G340" s="45" t="e">
        <f t="shared" si="145"/>
        <v>#VALUE!</v>
      </c>
      <c r="H340" s="45" t="e">
        <f t="shared" si="145"/>
        <v>#VALUE!</v>
      </c>
      <c r="I340" s="45" t="e">
        <f t="shared" si="145"/>
        <v>#VALUE!</v>
      </c>
      <c r="J340" s="45" t="e">
        <f t="shared" si="145"/>
        <v>#VALUE!</v>
      </c>
      <c r="K340" s="45" t="e">
        <f t="shared" si="145"/>
        <v>#VALUE!</v>
      </c>
      <c r="L340" s="45" t="e">
        <f t="shared" si="145"/>
        <v>#VALUE!</v>
      </c>
      <c r="M340" s="45" t="e">
        <f t="shared" si="145"/>
        <v>#VALUE!</v>
      </c>
      <c r="N340" s="45" t="e">
        <f t="shared" si="145"/>
        <v>#VALUE!</v>
      </c>
      <c r="O340" s="45" t="e">
        <f t="shared" si="145"/>
        <v>#VALUE!</v>
      </c>
      <c r="P340" s="45" t="e">
        <f t="shared" si="145"/>
        <v>#VALUE!</v>
      </c>
      <c r="Q340" s="45" t="e">
        <f t="shared" si="145"/>
        <v>#VALUE!</v>
      </c>
      <c r="R340" s="45" t="e">
        <f t="shared" si="145"/>
        <v>#VALUE!</v>
      </c>
      <c r="S340" s="45" t="e">
        <f t="shared" si="145"/>
        <v>#VALUE!</v>
      </c>
      <c r="T340" s="45" t="e">
        <f t="shared" si="145"/>
        <v>#VALUE!</v>
      </c>
      <c r="U340" s="45" t="e">
        <f t="shared" si="145"/>
        <v>#VALUE!</v>
      </c>
      <c r="V340" s="45" t="e">
        <f t="shared" si="145"/>
        <v>#VALUE!</v>
      </c>
      <c r="W340" s="45" t="e">
        <f t="shared" si="145"/>
        <v>#VALUE!</v>
      </c>
      <c r="X340" s="45" t="e">
        <f t="shared" si="145"/>
        <v>#VALUE!</v>
      </c>
      <c r="Y340" s="45" t="e">
        <f t="shared" si="145"/>
        <v>#VALUE!</v>
      </c>
      <c r="Z340" s="45" t="e">
        <f t="shared" si="145"/>
        <v>#VALUE!</v>
      </c>
      <c r="AA340" s="45" t="e">
        <f t="shared" si="145"/>
        <v>#VALUE!</v>
      </c>
      <c r="AB340" s="45" t="e">
        <f t="shared" si="145"/>
        <v>#VALUE!</v>
      </c>
      <c r="AC340" s="45" t="e">
        <f t="shared" si="145"/>
        <v>#VALUE!</v>
      </c>
      <c r="AD340" s="45" t="e">
        <f t="shared" si="145"/>
        <v>#VALUE!</v>
      </c>
      <c r="AE340" s="45" t="e">
        <f t="shared" si="145"/>
        <v>#VALUE!</v>
      </c>
      <c r="AF340" s="45" t="e">
        <f t="shared" si="145"/>
        <v>#VALUE!</v>
      </c>
      <c r="AG340" s="45" t="e">
        <f t="shared" si="145"/>
        <v>#VALUE!</v>
      </c>
      <c r="AH340" s="46" t="s">
        <v>26</v>
      </c>
      <c r="AI340" s="47">
        <f>_xlfn.AGGREGATE(9,6,C340:AG340)</f>
        <v>0</v>
      </c>
      <c r="AJ340" s="37"/>
    </row>
    <row r="341" spans="2:38" hidden="1" x14ac:dyDescent="0.2">
      <c r="B341" s="44" t="s">
        <v>30</v>
      </c>
      <c r="C341" s="48" t="e">
        <f t="shared" ref="C341:AG341" si="146">IF(AND(DAY(C330)&gt;=8,DAY(C330)&lt;=14,C331="土",OR(C336="休",C336="雨")),1,0)</f>
        <v>#VALUE!</v>
      </c>
      <c r="D341" s="48" t="e">
        <f t="shared" si="146"/>
        <v>#VALUE!</v>
      </c>
      <c r="E341" s="48" t="e">
        <f t="shared" si="146"/>
        <v>#VALUE!</v>
      </c>
      <c r="F341" s="48" t="e">
        <f t="shared" si="146"/>
        <v>#VALUE!</v>
      </c>
      <c r="G341" s="48" t="e">
        <f t="shared" si="146"/>
        <v>#VALUE!</v>
      </c>
      <c r="H341" s="48" t="e">
        <f t="shared" si="146"/>
        <v>#VALUE!</v>
      </c>
      <c r="I341" s="48" t="e">
        <f t="shared" si="146"/>
        <v>#VALUE!</v>
      </c>
      <c r="J341" s="48" t="e">
        <f t="shared" si="146"/>
        <v>#VALUE!</v>
      </c>
      <c r="K341" s="48" t="e">
        <f t="shared" si="146"/>
        <v>#VALUE!</v>
      </c>
      <c r="L341" s="48" t="e">
        <f t="shared" si="146"/>
        <v>#VALUE!</v>
      </c>
      <c r="M341" s="48" t="e">
        <f t="shared" si="146"/>
        <v>#VALUE!</v>
      </c>
      <c r="N341" s="48" t="e">
        <f t="shared" si="146"/>
        <v>#VALUE!</v>
      </c>
      <c r="O341" s="48" t="e">
        <f t="shared" si="146"/>
        <v>#VALUE!</v>
      </c>
      <c r="P341" s="48" t="e">
        <f t="shared" si="146"/>
        <v>#VALUE!</v>
      </c>
      <c r="Q341" s="48" t="e">
        <f t="shared" si="146"/>
        <v>#VALUE!</v>
      </c>
      <c r="R341" s="48" t="e">
        <f t="shared" si="146"/>
        <v>#VALUE!</v>
      </c>
      <c r="S341" s="48" t="e">
        <f t="shared" si="146"/>
        <v>#VALUE!</v>
      </c>
      <c r="T341" s="48" t="e">
        <f t="shared" si="146"/>
        <v>#VALUE!</v>
      </c>
      <c r="U341" s="48" t="e">
        <f t="shared" si="146"/>
        <v>#VALUE!</v>
      </c>
      <c r="V341" s="48" t="e">
        <f t="shared" si="146"/>
        <v>#VALUE!</v>
      </c>
      <c r="W341" s="48" t="e">
        <f t="shared" si="146"/>
        <v>#VALUE!</v>
      </c>
      <c r="X341" s="48" t="e">
        <f t="shared" si="146"/>
        <v>#VALUE!</v>
      </c>
      <c r="Y341" s="48" t="e">
        <f t="shared" si="146"/>
        <v>#VALUE!</v>
      </c>
      <c r="Z341" s="48" t="e">
        <f t="shared" si="146"/>
        <v>#VALUE!</v>
      </c>
      <c r="AA341" s="48" t="e">
        <f t="shared" si="146"/>
        <v>#VALUE!</v>
      </c>
      <c r="AB341" s="48" t="e">
        <f t="shared" si="146"/>
        <v>#VALUE!</v>
      </c>
      <c r="AC341" s="48" t="e">
        <f t="shared" si="146"/>
        <v>#VALUE!</v>
      </c>
      <c r="AD341" s="48" t="e">
        <f t="shared" si="146"/>
        <v>#VALUE!</v>
      </c>
      <c r="AE341" s="48" t="e">
        <f t="shared" si="146"/>
        <v>#VALUE!</v>
      </c>
      <c r="AF341" s="48" t="e">
        <f t="shared" si="146"/>
        <v>#VALUE!</v>
      </c>
      <c r="AG341" s="48" t="e">
        <f t="shared" si="146"/>
        <v>#VALUE!</v>
      </c>
      <c r="AH341" s="49" t="s">
        <v>28</v>
      </c>
      <c r="AI341" s="47">
        <f>_xlfn.AGGREGATE(9,6,C341:AG341)</f>
        <v>0</v>
      </c>
      <c r="AJ341" s="37"/>
    </row>
  </sheetData>
  <mergeCells count="2063">
    <mergeCell ref="S336:S337"/>
    <mergeCell ref="T336:T337"/>
    <mergeCell ref="U336:U337"/>
    <mergeCell ref="V336:V337"/>
    <mergeCell ref="W336:W337"/>
    <mergeCell ref="X336:X337"/>
    <mergeCell ref="Y336:Y337"/>
    <mergeCell ref="Z336:Z337"/>
    <mergeCell ref="AA336:AA337"/>
    <mergeCell ref="AB336:AB337"/>
    <mergeCell ref="AC336:AC337"/>
    <mergeCell ref="AD336:AD337"/>
    <mergeCell ref="AE336:AE337"/>
    <mergeCell ref="AF336:AF337"/>
    <mergeCell ref="AG336:AG337"/>
    <mergeCell ref="R334:R335"/>
    <mergeCell ref="S334:S335"/>
    <mergeCell ref="T334:T335"/>
    <mergeCell ref="U334:U335"/>
    <mergeCell ref="V334:V335"/>
    <mergeCell ref="W334:W335"/>
    <mergeCell ref="X334:X335"/>
    <mergeCell ref="Y334:Y335"/>
    <mergeCell ref="Z334:Z335"/>
    <mergeCell ref="AA334:AA335"/>
    <mergeCell ref="AB334:AB335"/>
    <mergeCell ref="AC334:AC335"/>
    <mergeCell ref="AD334:AD335"/>
    <mergeCell ref="AE334:AE335"/>
    <mergeCell ref="AF334:AF335"/>
    <mergeCell ref="AG334:AG335"/>
    <mergeCell ref="B336:B337"/>
    <mergeCell ref="C336:C337"/>
    <mergeCell ref="D336:D337"/>
    <mergeCell ref="E336:E337"/>
    <mergeCell ref="F336:F337"/>
    <mergeCell ref="G336:G337"/>
    <mergeCell ref="H336:H337"/>
    <mergeCell ref="I336:I337"/>
    <mergeCell ref="J336:J337"/>
    <mergeCell ref="K336:K337"/>
    <mergeCell ref="L336:L337"/>
    <mergeCell ref="M336:M337"/>
    <mergeCell ref="N336:N337"/>
    <mergeCell ref="O336:O337"/>
    <mergeCell ref="P336:P337"/>
    <mergeCell ref="Q336:Q337"/>
    <mergeCell ref="R332:R333"/>
    <mergeCell ref="R336:R337"/>
    <mergeCell ref="S332:S333"/>
    <mergeCell ref="T332:T333"/>
    <mergeCell ref="U332:U333"/>
    <mergeCell ref="V332:V333"/>
    <mergeCell ref="W332:W333"/>
    <mergeCell ref="X332:X333"/>
    <mergeCell ref="Y332:Y333"/>
    <mergeCell ref="Z332:Z333"/>
    <mergeCell ref="AA332:AA333"/>
    <mergeCell ref="AB332:AB333"/>
    <mergeCell ref="AC332:AC333"/>
    <mergeCell ref="AD332:AD333"/>
    <mergeCell ref="AE332:AE333"/>
    <mergeCell ref="AF332:AF333"/>
    <mergeCell ref="AG332:AG333"/>
    <mergeCell ref="B334:B335"/>
    <mergeCell ref="C334:C335"/>
    <mergeCell ref="D334:D335"/>
    <mergeCell ref="E334:E335"/>
    <mergeCell ref="F334:F335"/>
    <mergeCell ref="G334:G335"/>
    <mergeCell ref="H334:H335"/>
    <mergeCell ref="I334:I335"/>
    <mergeCell ref="J334:J335"/>
    <mergeCell ref="K334:K335"/>
    <mergeCell ref="L334:L335"/>
    <mergeCell ref="M334:M335"/>
    <mergeCell ref="N334:N335"/>
    <mergeCell ref="O334:O335"/>
    <mergeCell ref="P334:P335"/>
    <mergeCell ref="Q334:Q335"/>
    <mergeCell ref="S320:S321"/>
    <mergeCell ref="T320:T321"/>
    <mergeCell ref="U320:U321"/>
    <mergeCell ref="V320:V321"/>
    <mergeCell ref="W320:W321"/>
    <mergeCell ref="X320:X321"/>
    <mergeCell ref="Y320:Y321"/>
    <mergeCell ref="Z320:Z321"/>
    <mergeCell ref="AA320:AA321"/>
    <mergeCell ref="AB320:AB321"/>
    <mergeCell ref="AC320:AC321"/>
    <mergeCell ref="AD320:AD321"/>
    <mergeCell ref="AE320:AE321"/>
    <mergeCell ref="AF320:AF321"/>
    <mergeCell ref="AG320:AG321"/>
    <mergeCell ref="C328:AI328"/>
    <mergeCell ref="B332:B333"/>
    <mergeCell ref="C332:C333"/>
    <mergeCell ref="D332:D333"/>
    <mergeCell ref="E332:E333"/>
    <mergeCell ref="F332:F333"/>
    <mergeCell ref="G332:G333"/>
    <mergeCell ref="H332:H333"/>
    <mergeCell ref="I332:I333"/>
    <mergeCell ref="J332:J333"/>
    <mergeCell ref="K332:K333"/>
    <mergeCell ref="L332:L333"/>
    <mergeCell ref="M332:M333"/>
    <mergeCell ref="N332:N333"/>
    <mergeCell ref="O332:O333"/>
    <mergeCell ref="P332:P333"/>
    <mergeCell ref="Q332:Q333"/>
    <mergeCell ref="S318:S319"/>
    <mergeCell ref="T318:T319"/>
    <mergeCell ref="U318:U319"/>
    <mergeCell ref="V318:V319"/>
    <mergeCell ref="W318:W319"/>
    <mergeCell ref="X318:X319"/>
    <mergeCell ref="Y318:Y319"/>
    <mergeCell ref="Z318:Z319"/>
    <mergeCell ref="AA318:AA319"/>
    <mergeCell ref="AB318:AB319"/>
    <mergeCell ref="AC318:AC319"/>
    <mergeCell ref="AD318:AD319"/>
    <mergeCell ref="AE318:AE319"/>
    <mergeCell ref="AF318:AF319"/>
    <mergeCell ref="AG318:AG319"/>
    <mergeCell ref="B320:B321"/>
    <mergeCell ref="C320:C321"/>
    <mergeCell ref="D320:D321"/>
    <mergeCell ref="E320:E321"/>
    <mergeCell ref="F320:F321"/>
    <mergeCell ref="G320:G321"/>
    <mergeCell ref="H320:H321"/>
    <mergeCell ref="I320:I321"/>
    <mergeCell ref="J320:J321"/>
    <mergeCell ref="K320:K321"/>
    <mergeCell ref="L320:L321"/>
    <mergeCell ref="M320:M321"/>
    <mergeCell ref="N320:N321"/>
    <mergeCell ref="O320:O321"/>
    <mergeCell ref="P320:P321"/>
    <mergeCell ref="Q320:Q321"/>
    <mergeCell ref="R320:R321"/>
    <mergeCell ref="S316:S317"/>
    <mergeCell ref="T316:T317"/>
    <mergeCell ref="U316:U317"/>
    <mergeCell ref="V316:V317"/>
    <mergeCell ref="W316:W317"/>
    <mergeCell ref="X316:X317"/>
    <mergeCell ref="Y316:Y317"/>
    <mergeCell ref="Z316:Z317"/>
    <mergeCell ref="AA316:AA317"/>
    <mergeCell ref="AB316:AB317"/>
    <mergeCell ref="AC316:AC317"/>
    <mergeCell ref="AD316:AD317"/>
    <mergeCell ref="AE316:AE317"/>
    <mergeCell ref="AF316:AF317"/>
    <mergeCell ref="AG316:AG317"/>
    <mergeCell ref="B318:B319"/>
    <mergeCell ref="C318:C319"/>
    <mergeCell ref="D318:D319"/>
    <mergeCell ref="E318:E319"/>
    <mergeCell ref="F318:F319"/>
    <mergeCell ref="G318:G319"/>
    <mergeCell ref="H318:H319"/>
    <mergeCell ref="I318:I319"/>
    <mergeCell ref="J318:J319"/>
    <mergeCell ref="K318:K319"/>
    <mergeCell ref="L318:L319"/>
    <mergeCell ref="M318:M319"/>
    <mergeCell ref="N318:N319"/>
    <mergeCell ref="O318:O319"/>
    <mergeCell ref="P318:P319"/>
    <mergeCell ref="Q318:Q319"/>
    <mergeCell ref="R318:R319"/>
    <mergeCell ref="B316:B317"/>
    <mergeCell ref="C316:C317"/>
    <mergeCell ref="D316:D317"/>
    <mergeCell ref="E316:E317"/>
    <mergeCell ref="F316:F317"/>
    <mergeCell ref="G316:G317"/>
    <mergeCell ref="H316:H317"/>
    <mergeCell ref="I316:I317"/>
    <mergeCell ref="J316:J317"/>
    <mergeCell ref="K316:K317"/>
    <mergeCell ref="L316:L317"/>
    <mergeCell ref="M316:M317"/>
    <mergeCell ref="N316:N317"/>
    <mergeCell ref="O316:O317"/>
    <mergeCell ref="P316:P317"/>
    <mergeCell ref="Q316:Q317"/>
    <mergeCell ref="R316:R317"/>
    <mergeCell ref="R304:R305"/>
    <mergeCell ref="S304:S305"/>
    <mergeCell ref="T304:T305"/>
    <mergeCell ref="U304:U305"/>
    <mergeCell ref="V304:V305"/>
    <mergeCell ref="W304:W305"/>
    <mergeCell ref="X304:X305"/>
    <mergeCell ref="Y304:Y305"/>
    <mergeCell ref="Z304:Z305"/>
    <mergeCell ref="AA304:AA305"/>
    <mergeCell ref="AB304:AB305"/>
    <mergeCell ref="AC304:AC305"/>
    <mergeCell ref="AD304:AD305"/>
    <mergeCell ref="AE304:AE305"/>
    <mergeCell ref="AF304:AF305"/>
    <mergeCell ref="AG304:AG305"/>
    <mergeCell ref="C312:AI312"/>
    <mergeCell ref="R302:R303"/>
    <mergeCell ref="S302:S303"/>
    <mergeCell ref="T302:T303"/>
    <mergeCell ref="U302:U303"/>
    <mergeCell ref="V302:V303"/>
    <mergeCell ref="W302:W303"/>
    <mergeCell ref="X302:X303"/>
    <mergeCell ref="Y302:Y303"/>
    <mergeCell ref="Z302:Z303"/>
    <mergeCell ref="AA302:AA303"/>
    <mergeCell ref="AB302:AB303"/>
    <mergeCell ref="AC302:AC303"/>
    <mergeCell ref="AD302:AD303"/>
    <mergeCell ref="AE302:AE303"/>
    <mergeCell ref="AF302:AF303"/>
    <mergeCell ref="AG302:AG303"/>
    <mergeCell ref="B304:B305"/>
    <mergeCell ref="C304:C305"/>
    <mergeCell ref="D304:D305"/>
    <mergeCell ref="E304:E305"/>
    <mergeCell ref="F304:F305"/>
    <mergeCell ref="G304:G305"/>
    <mergeCell ref="H304:H305"/>
    <mergeCell ref="I304:I305"/>
    <mergeCell ref="J304:J305"/>
    <mergeCell ref="K304:K305"/>
    <mergeCell ref="L304:L305"/>
    <mergeCell ref="M304:M305"/>
    <mergeCell ref="N304:N305"/>
    <mergeCell ref="O304:O305"/>
    <mergeCell ref="P304:P305"/>
    <mergeCell ref="Q304:Q305"/>
    <mergeCell ref="R300:R301"/>
    <mergeCell ref="S300:S301"/>
    <mergeCell ref="T300:T301"/>
    <mergeCell ref="U300:U301"/>
    <mergeCell ref="V300:V301"/>
    <mergeCell ref="W300:W301"/>
    <mergeCell ref="X300:X301"/>
    <mergeCell ref="Y300:Y301"/>
    <mergeCell ref="Z300:Z301"/>
    <mergeCell ref="AA300:AA301"/>
    <mergeCell ref="AB300:AB301"/>
    <mergeCell ref="AC300:AC301"/>
    <mergeCell ref="AD300:AD301"/>
    <mergeCell ref="AE300:AE301"/>
    <mergeCell ref="AF300:AF301"/>
    <mergeCell ref="AG300:AG301"/>
    <mergeCell ref="B302:B303"/>
    <mergeCell ref="C302:C303"/>
    <mergeCell ref="D302:D303"/>
    <mergeCell ref="E302:E303"/>
    <mergeCell ref="F302:F303"/>
    <mergeCell ref="G302:G303"/>
    <mergeCell ref="H302:H303"/>
    <mergeCell ref="I302:I303"/>
    <mergeCell ref="J302:J303"/>
    <mergeCell ref="K302:K303"/>
    <mergeCell ref="L302:L303"/>
    <mergeCell ref="M302:M303"/>
    <mergeCell ref="N302:N303"/>
    <mergeCell ref="O302:O303"/>
    <mergeCell ref="P302:P303"/>
    <mergeCell ref="Q302:Q303"/>
    <mergeCell ref="S288:S289"/>
    <mergeCell ref="T288:T289"/>
    <mergeCell ref="U288:U289"/>
    <mergeCell ref="V288:V289"/>
    <mergeCell ref="W288:W289"/>
    <mergeCell ref="X288:X289"/>
    <mergeCell ref="Y288:Y289"/>
    <mergeCell ref="Z288:Z289"/>
    <mergeCell ref="AA288:AA289"/>
    <mergeCell ref="AB288:AB289"/>
    <mergeCell ref="AC288:AC289"/>
    <mergeCell ref="AD288:AD289"/>
    <mergeCell ref="AE288:AE289"/>
    <mergeCell ref="AF288:AF289"/>
    <mergeCell ref="AG288:AG289"/>
    <mergeCell ref="C296:AI296"/>
    <mergeCell ref="B300:B301"/>
    <mergeCell ref="C300:C301"/>
    <mergeCell ref="D300:D301"/>
    <mergeCell ref="E300:E301"/>
    <mergeCell ref="F300:F301"/>
    <mergeCell ref="G300:G301"/>
    <mergeCell ref="H300:H301"/>
    <mergeCell ref="I300:I301"/>
    <mergeCell ref="J300:J301"/>
    <mergeCell ref="K300:K301"/>
    <mergeCell ref="L300:L301"/>
    <mergeCell ref="M300:M301"/>
    <mergeCell ref="N300:N301"/>
    <mergeCell ref="O300:O301"/>
    <mergeCell ref="P300:P301"/>
    <mergeCell ref="Q300:Q301"/>
    <mergeCell ref="S286:S287"/>
    <mergeCell ref="T286:T287"/>
    <mergeCell ref="U286:U287"/>
    <mergeCell ref="V286:V287"/>
    <mergeCell ref="W286:W287"/>
    <mergeCell ref="X286:X287"/>
    <mergeCell ref="Y286:Y287"/>
    <mergeCell ref="Z286:Z287"/>
    <mergeCell ref="AA286:AA287"/>
    <mergeCell ref="AB286:AB287"/>
    <mergeCell ref="AC286:AC287"/>
    <mergeCell ref="AD286:AD287"/>
    <mergeCell ref="AE286:AE287"/>
    <mergeCell ref="AF286:AF287"/>
    <mergeCell ref="AG286:AG287"/>
    <mergeCell ref="B288:B289"/>
    <mergeCell ref="C288:C289"/>
    <mergeCell ref="D288:D289"/>
    <mergeCell ref="E288:E289"/>
    <mergeCell ref="F288:F289"/>
    <mergeCell ref="G288:G289"/>
    <mergeCell ref="H288:H289"/>
    <mergeCell ref="I288:I289"/>
    <mergeCell ref="J288:J289"/>
    <mergeCell ref="K288:K289"/>
    <mergeCell ref="L288:L289"/>
    <mergeCell ref="M288:M289"/>
    <mergeCell ref="N288:N289"/>
    <mergeCell ref="O288:O289"/>
    <mergeCell ref="P288:P289"/>
    <mergeCell ref="Q288:Q289"/>
    <mergeCell ref="R288:R289"/>
    <mergeCell ref="S284:S285"/>
    <mergeCell ref="T284:T285"/>
    <mergeCell ref="U284:U285"/>
    <mergeCell ref="V284:V285"/>
    <mergeCell ref="W284:W285"/>
    <mergeCell ref="X284:X285"/>
    <mergeCell ref="Y284:Y285"/>
    <mergeCell ref="Z284:Z285"/>
    <mergeCell ref="AA284:AA285"/>
    <mergeCell ref="AB284:AB285"/>
    <mergeCell ref="AC284:AC285"/>
    <mergeCell ref="AD284:AD285"/>
    <mergeCell ref="AE284:AE285"/>
    <mergeCell ref="AF284:AF285"/>
    <mergeCell ref="AG284:AG285"/>
    <mergeCell ref="B286:B287"/>
    <mergeCell ref="C286:C287"/>
    <mergeCell ref="D286:D287"/>
    <mergeCell ref="E286:E287"/>
    <mergeCell ref="F286:F287"/>
    <mergeCell ref="G286:G287"/>
    <mergeCell ref="H286:H287"/>
    <mergeCell ref="I286:I287"/>
    <mergeCell ref="J286:J287"/>
    <mergeCell ref="K286:K287"/>
    <mergeCell ref="L286:L287"/>
    <mergeCell ref="M286:M287"/>
    <mergeCell ref="N286:N287"/>
    <mergeCell ref="O286:O287"/>
    <mergeCell ref="P286:P287"/>
    <mergeCell ref="Q286:Q287"/>
    <mergeCell ref="R286:R287"/>
    <mergeCell ref="B284:B285"/>
    <mergeCell ref="C284:C285"/>
    <mergeCell ref="D284:D285"/>
    <mergeCell ref="E284:E285"/>
    <mergeCell ref="F284:F285"/>
    <mergeCell ref="G284:G285"/>
    <mergeCell ref="H284:H285"/>
    <mergeCell ref="I284:I285"/>
    <mergeCell ref="J284:J285"/>
    <mergeCell ref="K284:K285"/>
    <mergeCell ref="L284:L285"/>
    <mergeCell ref="M284:M285"/>
    <mergeCell ref="N284:N285"/>
    <mergeCell ref="O284:O285"/>
    <mergeCell ref="P284:P285"/>
    <mergeCell ref="Q284:Q285"/>
    <mergeCell ref="R284:R285"/>
    <mergeCell ref="R272:R273"/>
    <mergeCell ref="S272:S273"/>
    <mergeCell ref="T272:T273"/>
    <mergeCell ref="U272:U273"/>
    <mergeCell ref="V272:V273"/>
    <mergeCell ref="W272:W273"/>
    <mergeCell ref="X272:X273"/>
    <mergeCell ref="Y272:Y273"/>
    <mergeCell ref="Z272:Z273"/>
    <mergeCell ref="AA272:AA273"/>
    <mergeCell ref="AB272:AB273"/>
    <mergeCell ref="AC272:AC273"/>
    <mergeCell ref="AD272:AD273"/>
    <mergeCell ref="AE272:AE273"/>
    <mergeCell ref="AF272:AF273"/>
    <mergeCell ref="AG272:AG273"/>
    <mergeCell ref="C280:AI280"/>
    <mergeCell ref="R270:R271"/>
    <mergeCell ref="S270:S271"/>
    <mergeCell ref="T270:T271"/>
    <mergeCell ref="U270:U271"/>
    <mergeCell ref="V270:V271"/>
    <mergeCell ref="W270:W271"/>
    <mergeCell ref="X270:X271"/>
    <mergeCell ref="Y270:Y271"/>
    <mergeCell ref="Z270:Z271"/>
    <mergeCell ref="AA270:AA271"/>
    <mergeCell ref="AB270:AB271"/>
    <mergeCell ref="AC270:AC271"/>
    <mergeCell ref="AD270:AD271"/>
    <mergeCell ref="AE270:AE271"/>
    <mergeCell ref="AF270:AF271"/>
    <mergeCell ref="AG270:AG271"/>
    <mergeCell ref="B272:B273"/>
    <mergeCell ref="C272:C273"/>
    <mergeCell ref="D272:D273"/>
    <mergeCell ref="E272:E273"/>
    <mergeCell ref="F272:F273"/>
    <mergeCell ref="G272:G273"/>
    <mergeCell ref="H272:H273"/>
    <mergeCell ref="I272:I273"/>
    <mergeCell ref="J272:J273"/>
    <mergeCell ref="K272:K273"/>
    <mergeCell ref="L272:L273"/>
    <mergeCell ref="M272:M273"/>
    <mergeCell ref="N272:N273"/>
    <mergeCell ref="O272:O273"/>
    <mergeCell ref="P272:P273"/>
    <mergeCell ref="Q272:Q273"/>
    <mergeCell ref="R268:R269"/>
    <mergeCell ref="S268:S269"/>
    <mergeCell ref="T268:T269"/>
    <mergeCell ref="U268:U269"/>
    <mergeCell ref="V268:V269"/>
    <mergeCell ref="W268:W269"/>
    <mergeCell ref="X268:X269"/>
    <mergeCell ref="Y268:Y269"/>
    <mergeCell ref="Z268:Z269"/>
    <mergeCell ref="AA268:AA269"/>
    <mergeCell ref="AB268:AB269"/>
    <mergeCell ref="AC268:AC269"/>
    <mergeCell ref="AD268:AD269"/>
    <mergeCell ref="AE268:AE269"/>
    <mergeCell ref="AF268:AF269"/>
    <mergeCell ref="AG268:AG269"/>
    <mergeCell ref="B270:B271"/>
    <mergeCell ref="C270:C271"/>
    <mergeCell ref="D270:D271"/>
    <mergeCell ref="E270:E271"/>
    <mergeCell ref="F270:F271"/>
    <mergeCell ref="G270:G271"/>
    <mergeCell ref="H270:H271"/>
    <mergeCell ref="I270:I271"/>
    <mergeCell ref="J270:J271"/>
    <mergeCell ref="K270:K271"/>
    <mergeCell ref="L270:L271"/>
    <mergeCell ref="M270:M271"/>
    <mergeCell ref="N270:N271"/>
    <mergeCell ref="O270:O271"/>
    <mergeCell ref="P270:P271"/>
    <mergeCell ref="Q270:Q271"/>
    <mergeCell ref="S256:S257"/>
    <mergeCell ref="T256:T257"/>
    <mergeCell ref="U256:U257"/>
    <mergeCell ref="V256:V257"/>
    <mergeCell ref="W256:W257"/>
    <mergeCell ref="X256:X257"/>
    <mergeCell ref="Y256:Y257"/>
    <mergeCell ref="Z256:Z257"/>
    <mergeCell ref="AA256:AA257"/>
    <mergeCell ref="AB256:AB257"/>
    <mergeCell ref="AC256:AC257"/>
    <mergeCell ref="AD256:AD257"/>
    <mergeCell ref="AE256:AE257"/>
    <mergeCell ref="AF256:AF257"/>
    <mergeCell ref="AG256:AG257"/>
    <mergeCell ref="C264:AI264"/>
    <mergeCell ref="B268:B269"/>
    <mergeCell ref="C268:C269"/>
    <mergeCell ref="D268:D269"/>
    <mergeCell ref="E268:E269"/>
    <mergeCell ref="F268:F269"/>
    <mergeCell ref="G268:G269"/>
    <mergeCell ref="H268:H269"/>
    <mergeCell ref="I268:I269"/>
    <mergeCell ref="J268:J269"/>
    <mergeCell ref="K268:K269"/>
    <mergeCell ref="L268:L269"/>
    <mergeCell ref="M268:M269"/>
    <mergeCell ref="N268:N269"/>
    <mergeCell ref="O268:O269"/>
    <mergeCell ref="P268:P269"/>
    <mergeCell ref="Q268:Q269"/>
    <mergeCell ref="S254:S255"/>
    <mergeCell ref="T254:T255"/>
    <mergeCell ref="U254:U255"/>
    <mergeCell ref="V254:V255"/>
    <mergeCell ref="W254:W255"/>
    <mergeCell ref="X254:X255"/>
    <mergeCell ref="Y254:Y255"/>
    <mergeCell ref="Z254:Z255"/>
    <mergeCell ref="AA254:AA255"/>
    <mergeCell ref="AB254:AB255"/>
    <mergeCell ref="AC254:AC255"/>
    <mergeCell ref="AD254:AD255"/>
    <mergeCell ref="AE254:AE255"/>
    <mergeCell ref="AF254:AF255"/>
    <mergeCell ref="AG254:AG255"/>
    <mergeCell ref="B256:B257"/>
    <mergeCell ref="C256:C257"/>
    <mergeCell ref="D256:D257"/>
    <mergeCell ref="E256:E257"/>
    <mergeCell ref="F256:F257"/>
    <mergeCell ref="G256:G257"/>
    <mergeCell ref="H256:H257"/>
    <mergeCell ref="I256:I257"/>
    <mergeCell ref="J256:J257"/>
    <mergeCell ref="K256:K257"/>
    <mergeCell ref="L256:L257"/>
    <mergeCell ref="M256:M257"/>
    <mergeCell ref="N256:N257"/>
    <mergeCell ref="O256:O257"/>
    <mergeCell ref="P256:P257"/>
    <mergeCell ref="Q256:Q257"/>
    <mergeCell ref="R256:R257"/>
    <mergeCell ref="S252:S253"/>
    <mergeCell ref="T252:T253"/>
    <mergeCell ref="U252:U253"/>
    <mergeCell ref="V252:V253"/>
    <mergeCell ref="W252:W253"/>
    <mergeCell ref="X252:X253"/>
    <mergeCell ref="Y252:Y253"/>
    <mergeCell ref="Z252:Z253"/>
    <mergeCell ref="AA252:AA253"/>
    <mergeCell ref="AB252:AB253"/>
    <mergeCell ref="AC252:AC253"/>
    <mergeCell ref="AD252:AD253"/>
    <mergeCell ref="AE252:AE253"/>
    <mergeCell ref="AF252:AF253"/>
    <mergeCell ref="AG252:AG253"/>
    <mergeCell ref="B254:B255"/>
    <mergeCell ref="C254:C255"/>
    <mergeCell ref="D254:D255"/>
    <mergeCell ref="E254:E255"/>
    <mergeCell ref="F254:F255"/>
    <mergeCell ref="G254:G255"/>
    <mergeCell ref="H254:H255"/>
    <mergeCell ref="I254:I255"/>
    <mergeCell ref="J254:J255"/>
    <mergeCell ref="K254:K255"/>
    <mergeCell ref="L254:L255"/>
    <mergeCell ref="M254:M255"/>
    <mergeCell ref="N254:N255"/>
    <mergeCell ref="O254:O255"/>
    <mergeCell ref="P254:P255"/>
    <mergeCell ref="Q254:Q255"/>
    <mergeCell ref="R254:R255"/>
    <mergeCell ref="B252:B253"/>
    <mergeCell ref="C252:C253"/>
    <mergeCell ref="D252:D253"/>
    <mergeCell ref="E252:E253"/>
    <mergeCell ref="F252:F253"/>
    <mergeCell ref="G252:G253"/>
    <mergeCell ref="H252:H253"/>
    <mergeCell ref="I252:I253"/>
    <mergeCell ref="J252:J253"/>
    <mergeCell ref="K252:K253"/>
    <mergeCell ref="L252:L253"/>
    <mergeCell ref="M252:M253"/>
    <mergeCell ref="N252:N253"/>
    <mergeCell ref="O252:O253"/>
    <mergeCell ref="P252:P253"/>
    <mergeCell ref="Q252:Q253"/>
    <mergeCell ref="R252:R253"/>
    <mergeCell ref="R240:R241"/>
    <mergeCell ref="S240:S241"/>
    <mergeCell ref="T240:T241"/>
    <mergeCell ref="U240:U241"/>
    <mergeCell ref="V240:V241"/>
    <mergeCell ref="W240:W241"/>
    <mergeCell ref="X240:X241"/>
    <mergeCell ref="Y240:Y241"/>
    <mergeCell ref="Z240:Z241"/>
    <mergeCell ref="AA240:AA241"/>
    <mergeCell ref="AB240:AB241"/>
    <mergeCell ref="AC240:AC241"/>
    <mergeCell ref="AD240:AD241"/>
    <mergeCell ref="AE240:AE241"/>
    <mergeCell ref="AF240:AF241"/>
    <mergeCell ref="AG240:AG241"/>
    <mergeCell ref="C248:AI248"/>
    <mergeCell ref="R238:R239"/>
    <mergeCell ref="S238:S239"/>
    <mergeCell ref="T238:T239"/>
    <mergeCell ref="U238:U239"/>
    <mergeCell ref="V238:V239"/>
    <mergeCell ref="W238:W239"/>
    <mergeCell ref="X238:X239"/>
    <mergeCell ref="Y238:Y239"/>
    <mergeCell ref="Z238:Z239"/>
    <mergeCell ref="AA238:AA239"/>
    <mergeCell ref="AB238:AB239"/>
    <mergeCell ref="AC238:AC239"/>
    <mergeCell ref="AD238:AD239"/>
    <mergeCell ref="AE238:AE239"/>
    <mergeCell ref="AF238:AF239"/>
    <mergeCell ref="AG238:AG239"/>
    <mergeCell ref="B240:B241"/>
    <mergeCell ref="C240:C241"/>
    <mergeCell ref="D240:D241"/>
    <mergeCell ref="E240:E241"/>
    <mergeCell ref="F240:F241"/>
    <mergeCell ref="G240:G241"/>
    <mergeCell ref="H240:H241"/>
    <mergeCell ref="I240:I241"/>
    <mergeCell ref="J240:J241"/>
    <mergeCell ref="K240:K241"/>
    <mergeCell ref="L240:L241"/>
    <mergeCell ref="M240:M241"/>
    <mergeCell ref="N240:N241"/>
    <mergeCell ref="O240:O241"/>
    <mergeCell ref="P240:P241"/>
    <mergeCell ref="Q240:Q241"/>
    <mergeCell ref="R236:R237"/>
    <mergeCell ref="S236:S237"/>
    <mergeCell ref="T236:T237"/>
    <mergeCell ref="U236:U237"/>
    <mergeCell ref="V236:V237"/>
    <mergeCell ref="W236:W237"/>
    <mergeCell ref="X236:X237"/>
    <mergeCell ref="Y236:Y237"/>
    <mergeCell ref="Z236:Z237"/>
    <mergeCell ref="AA236:AA237"/>
    <mergeCell ref="AB236:AB237"/>
    <mergeCell ref="AC236:AC237"/>
    <mergeCell ref="AD236:AD237"/>
    <mergeCell ref="AE236:AE237"/>
    <mergeCell ref="AF236:AF237"/>
    <mergeCell ref="AG236:AG237"/>
    <mergeCell ref="B238:B239"/>
    <mergeCell ref="C238:C239"/>
    <mergeCell ref="D238:D239"/>
    <mergeCell ref="E238:E239"/>
    <mergeCell ref="F238:F239"/>
    <mergeCell ref="G238:G239"/>
    <mergeCell ref="H238:H239"/>
    <mergeCell ref="I238:I239"/>
    <mergeCell ref="J238:J239"/>
    <mergeCell ref="K238:K239"/>
    <mergeCell ref="L238:L239"/>
    <mergeCell ref="M238:M239"/>
    <mergeCell ref="N238:N239"/>
    <mergeCell ref="O238:O239"/>
    <mergeCell ref="P238:P239"/>
    <mergeCell ref="Q238:Q239"/>
    <mergeCell ref="S224:S225"/>
    <mergeCell ref="T224:T225"/>
    <mergeCell ref="U224:U225"/>
    <mergeCell ref="V224:V225"/>
    <mergeCell ref="W224:W225"/>
    <mergeCell ref="X224:X225"/>
    <mergeCell ref="Y224:Y225"/>
    <mergeCell ref="Z224:Z225"/>
    <mergeCell ref="AA224:AA225"/>
    <mergeCell ref="AB224:AB225"/>
    <mergeCell ref="AC224:AC225"/>
    <mergeCell ref="AD224:AD225"/>
    <mergeCell ref="AE224:AE225"/>
    <mergeCell ref="AF224:AF225"/>
    <mergeCell ref="AG224:AG225"/>
    <mergeCell ref="C232:AI232"/>
    <mergeCell ref="B236:B237"/>
    <mergeCell ref="C236:C237"/>
    <mergeCell ref="D236:D237"/>
    <mergeCell ref="E236:E237"/>
    <mergeCell ref="F236:F237"/>
    <mergeCell ref="G236:G237"/>
    <mergeCell ref="H236:H237"/>
    <mergeCell ref="I236:I237"/>
    <mergeCell ref="J236:J237"/>
    <mergeCell ref="K236:K237"/>
    <mergeCell ref="L236:L237"/>
    <mergeCell ref="M236:M237"/>
    <mergeCell ref="N236:N237"/>
    <mergeCell ref="O236:O237"/>
    <mergeCell ref="P236:P237"/>
    <mergeCell ref="Q236:Q237"/>
    <mergeCell ref="S222:S223"/>
    <mergeCell ref="T222:T223"/>
    <mergeCell ref="U222:U223"/>
    <mergeCell ref="V222:V223"/>
    <mergeCell ref="W222:W223"/>
    <mergeCell ref="X222:X223"/>
    <mergeCell ref="Y222:Y223"/>
    <mergeCell ref="Z222:Z223"/>
    <mergeCell ref="AA222:AA223"/>
    <mergeCell ref="AB222:AB223"/>
    <mergeCell ref="AC222:AC223"/>
    <mergeCell ref="AD222:AD223"/>
    <mergeCell ref="AE222:AE223"/>
    <mergeCell ref="AF222:AF223"/>
    <mergeCell ref="AG222:AG223"/>
    <mergeCell ref="B224:B225"/>
    <mergeCell ref="C224:C225"/>
    <mergeCell ref="D224:D225"/>
    <mergeCell ref="E224:E225"/>
    <mergeCell ref="F224:F225"/>
    <mergeCell ref="G224:G225"/>
    <mergeCell ref="H224:H225"/>
    <mergeCell ref="I224:I225"/>
    <mergeCell ref="J224:J225"/>
    <mergeCell ref="K224:K225"/>
    <mergeCell ref="L224:L225"/>
    <mergeCell ref="M224:M225"/>
    <mergeCell ref="N224:N225"/>
    <mergeCell ref="O224:O225"/>
    <mergeCell ref="P224:P225"/>
    <mergeCell ref="Q224:Q225"/>
    <mergeCell ref="R224:R225"/>
    <mergeCell ref="S220:S221"/>
    <mergeCell ref="T220:T221"/>
    <mergeCell ref="U220:U221"/>
    <mergeCell ref="V220:V221"/>
    <mergeCell ref="W220:W221"/>
    <mergeCell ref="X220:X221"/>
    <mergeCell ref="Y220:Y221"/>
    <mergeCell ref="Z220:Z221"/>
    <mergeCell ref="AA220:AA221"/>
    <mergeCell ref="AB220:AB221"/>
    <mergeCell ref="AC220:AC221"/>
    <mergeCell ref="AD220:AD221"/>
    <mergeCell ref="AE220:AE221"/>
    <mergeCell ref="AF220:AF221"/>
    <mergeCell ref="AG220:AG221"/>
    <mergeCell ref="B222:B223"/>
    <mergeCell ref="C222:C223"/>
    <mergeCell ref="D222:D223"/>
    <mergeCell ref="E222:E223"/>
    <mergeCell ref="F222:F223"/>
    <mergeCell ref="G222:G223"/>
    <mergeCell ref="H222:H223"/>
    <mergeCell ref="I222:I223"/>
    <mergeCell ref="J222:J223"/>
    <mergeCell ref="K222:K223"/>
    <mergeCell ref="L222:L223"/>
    <mergeCell ref="M222:M223"/>
    <mergeCell ref="N222:N223"/>
    <mergeCell ref="O222:O223"/>
    <mergeCell ref="P222:P223"/>
    <mergeCell ref="Q222:Q223"/>
    <mergeCell ref="R222:R223"/>
    <mergeCell ref="B220:B221"/>
    <mergeCell ref="C220:C221"/>
    <mergeCell ref="D220:D221"/>
    <mergeCell ref="E220:E221"/>
    <mergeCell ref="F220:F221"/>
    <mergeCell ref="G220:G221"/>
    <mergeCell ref="H220:H221"/>
    <mergeCell ref="I220:I221"/>
    <mergeCell ref="J220:J221"/>
    <mergeCell ref="K220:K221"/>
    <mergeCell ref="L220:L221"/>
    <mergeCell ref="M220:M221"/>
    <mergeCell ref="N220:N221"/>
    <mergeCell ref="O220:O221"/>
    <mergeCell ref="P220:P221"/>
    <mergeCell ref="Q220:Q221"/>
    <mergeCell ref="R220:R221"/>
    <mergeCell ref="R208:R209"/>
    <mergeCell ref="S208:S209"/>
    <mergeCell ref="T208:T209"/>
    <mergeCell ref="U208:U209"/>
    <mergeCell ref="V208:V209"/>
    <mergeCell ref="W208:W209"/>
    <mergeCell ref="X208:X209"/>
    <mergeCell ref="Y208:Y209"/>
    <mergeCell ref="Z208:Z209"/>
    <mergeCell ref="AA208:AA209"/>
    <mergeCell ref="AB208:AB209"/>
    <mergeCell ref="AC208:AC209"/>
    <mergeCell ref="AD208:AD209"/>
    <mergeCell ref="AE208:AE209"/>
    <mergeCell ref="AF208:AF209"/>
    <mergeCell ref="AG208:AG209"/>
    <mergeCell ref="C216:AI216"/>
    <mergeCell ref="R206:R207"/>
    <mergeCell ref="S206:S207"/>
    <mergeCell ref="T206:T207"/>
    <mergeCell ref="U206:U207"/>
    <mergeCell ref="V206:V207"/>
    <mergeCell ref="W206:W207"/>
    <mergeCell ref="X206:X207"/>
    <mergeCell ref="Y206:Y207"/>
    <mergeCell ref="Z206:Z207"/>
    <mergeCell ref="AA206:AA207"/>
    <mergeCell ref="AB206:AB207"/>
    <mergeCell ref="AC206:AC207"/>
    <mergeCell ref="AD206:AD207"/>
    <mergeCell ref="AE206:AE207"/>
    <mergeCell ref="AF206:AF207"/>
    <mergeCell ref="AG206:AG207"/>
    <mergeCell ref="B208:B209"/>
    <mergeCell ref="C208:C209"/>
    <mergeCell ref="D208:D209"/>
    <mergeCell ref="E208:E209"/>
    <mergeCell ref="F208:F209"/>
    <mergeCell ref="G208:G209"/>
    <mergeCell ref="H208:H209"/>
    <mergeCell ref="I208:I209"/>
    <mergeCell ref="J208:J209"/>
    <mergeCell ref="K208:K209"/>
    <mergeCell ref="L208:L209"/>
    <mergeCell ref="M208:M209"/>
    <mergeCell ref="N208:N209"/>
    <mergeCell ref="O208:O209"/>
    <mergeCell ref="P208:P209"/>
    <mergeCell ref="Q208:Q209"/>
    <mergeCell ref="R204:R205"/>
    <mergeCell ref="S204:S205"/>
    <mergeCell ref="T204:T205"/>
    <mergeCell ref="U204:U205"/>
    <mergeCell ref="V204:V205"/>
    <mergeCell ref="W204:W205"/>
    <mergeCell ref="X204:X205"/>
    <mergeCell ref="Y204:Y205"/>
    <mergeCell ref="Z204:Z205"/>
    <mergeCell ref="AA204:AA205"/>
    <mergeCell ref="AB204:AB205"/>
    <mergeCell ref="AC204:AC205"/>
    <mergeCell ref="AD204:AD205"/>
    <mergeCell ref="AE204:AE205"/>
    <mergeCell ref="AF204:AF205"/>
    <mergeCell ref="AG204:AG205"/>
    <mergeCell ref="B206:B207"/>
    <mergeCell ref="C206:C207"/>
    <mergeCell ref="D206:D207"/>
    <mergeCell ref="E206:E207"/>
    <mergeCell ref="F206:F207"/>
    <mergeCell ref="G206:G207"/>
    <mergeCell ref="H206:H207"/>
    <mergeCell ref="I206:I207"/>
    <mergeCell ref="J206:J207"/>
    <mergeCell ref="K206:K207"/>
    <mergeCell ref="L206:L207"/>
    <mergeCell ref="M206:M207"/>
    <mergeCell ref="N206:N207"/>
    <mergeCell ref="O206:O207"/>
    <mergeCell ref="P206:P207"/>
    <mergeCell ref="Q206:Q207"/>
    <mergeCell ref="S192:S193"/>
    <mergeCell ref="T192:T193"/>
    <mergeCell ref="U192:U193"/>
    <mergeCell ref="V192:V193"/>
    <mergeCell ref="W192:W193"/>
    <mergeCell ref="X192:X193"/>
    <mergeCell ref="Y192:Y193"/>
    <mergeCell ref="Z192:Z193"/>
    <mergeCell ref="AA192:AA193"/>
    <mergeCell ref="AB192:AB193"/>
    <mergeCell ref="AC192:AC193"/>
    <mergeCell ref="AD192:AD193"/>
    <mergeCell ref="AE192:AE193"/>
    <mergeCell ref="AF192:AF193"/>
    <mergeCell ref="AG192:AG193"/>
    <mergeCell ref="C200:AI200"/>
    <mergeCell ref="B204:B205"/>
    <mergeCell ref="C204:C205"/>
    <mergeCell ref="D204:D205"/>
    <mergeCell ref="E204:E205"/>
    <mergeCell ref="F204:F205"/>
    <mergeCell ref="G204:G205"/>
    <mergeCell ref="H204:H205"/>
    <mergeCell ref="I204:I205"/>
    <mergeCell ref="J204:J205"/>
    <mergeCell ref="K204:K205"/>
    <mergeCell ref="L204:L205"/>
    <mergeCell ref="M204:M205"/>
    <mergeCell ref="N204:N205"/>
    <mergeCell ref="O204:O205"/>
    <mergeCell ref="P204:P205"/>
    <mergeCell ref="Q204:Q205"/>
    <mergeCell ref="S190:S191"/>
    <mergeCell ref="T190:T191"/>
    <mergeCell ref="U190:U191"/>
    <mergeCell ref="V190:V191"/>
    <mergeCell ref="W190:W191"/>
    <mergeCell ref="X190:X191"/>
    <mergeCell ref="Y190:Y191"/>
    <mergeCell ref="Z190:Z191"/>
    <mergeCell ref="AA190:AA191"/>
    <mergeCell ref="AB190:AB191"/>
    <mergeCell ref="AC190:AC191"/>
    <mergeCell ref="AD190:AD191"/>
    <mergeCell ref="AE190:AE191"/>
    <mergeCell ref="AF190:AF191"/>
    <mergeCell ref="AG190:AG191"/>
    <mergeCell ref="B192:B193"/>
    <mergeCell ref="C192:C193"/>
    <mergeCell ref="D192:D193"/>
    <mergeCell ref="E192:E193"/>
    <mergeCell ref="F192:F193"/>
    <mergeCell ref="G192:G193"/>
    <mergeCell ref="H192:H193"/>
    <mergeCell ref="I192:I193"/>
    <mergeCell ref="J192:J193"/>
    <mergeCell ref="K192:K193"/>
    <mergeCell ref="L192:L193"/>
    <mergeCell ref="M192:M193"/>
    <mergeCell ref="N192:N193"/>
    <mergeCell ref="O192:O193"/>
    <mergeCell ref="P192:P193"/>
    <mergeCell ref="Q192:Q193"/>
    <mergeCell ref="R192:R193"/>
    <mergeCell ref="S188:S189"/>
    <mergeCell ref="T188:T189"/>
    <mergeCell ref="U188:U189"/>
    <mergeCell ref="V188:V189"/>
    <mergeCell ref="W188:W189"/>
    <mergeCell ref="X188:X189"/>
    <mergeCell ref="Y188:Y189"/>
    <mergeCell ref="Z188:Z189"/>
    <mergeCell ref="AA188:AA189"/>
    <mergeCell ref="AB188:AB189"/>
    <mergeCell ref="AC188:AC189"/>
    <mergeCell ref="AD188:AD189"/>
    <mergeCell ref="AE188:AE189"/>
    <mergeCell ref="AF188:AF189"/>
    <mergeCell ref="AG188:AG189"/>
    <mergeCell ref="B190:B191"/>
    <mergeCell ref="C190:C191"/>
    <mergeCell ref="D190:D191"/>
    <mergeCell ref="E190:E191"/>
    <mergeCell ref="F190:F191"/>
    <mergeCell ref="G190:G191"/>
    <mergeCell ref="H190:H191"/>
    <mergeCell ref="I190:I191"/>
    <mergeCell ref="J190:J191"/>
    <mergeCell ref="K190:K191"/>
    <mergeCell ref="L190:L191"/>
    <mergeCell ref="M190:M191"/>
    <mergeCell ref="N190:N191"/>
    <mergeCell ref="O190:O191"/>
    <mergeCell ref="P190:P191"/>
    <mergeCell ref="Q190:Q191"/>
    <mergeCell ref="R190:R191"/>
    <mergeCell ref="B188:B189"/>
    <mergeCell ref="C188:C189"/>
    <mergeCell ref="D188:D189"/>
    <mergeCell ref="E188:E189"/>
    <mergeCell ref="F188:F189"/>
    <mergeCell ref="G188:G189"/>
    <mergeCell ref="H188:H189"/>
    <mergeCell ref="I188:I189"/>
    <mergeCell ref="J188:J189"/>
    <mergeCell ref="K188:K189"/>
    <mergeCell ref="L188:L189"/>
    <mergeCell ref="M188:M189"/>
    <mergeCell ref="N188:N189"/>
    <mergeCell ref="O188:O189"/>
    <mergeCell ref="P188:P189"/>
    <mergeCell ref="Q188:Q189"/>
    <mergeCell ref="R188:R189"/>
    <mergeCell ref="R176:R177"/>
    <mergeCell ref="S176:S177"/>
    <mergeCell ref="T176:T177"/>
    <mergeCell ref="U176:U177"/>
    <mergeCell ref="V176:V177"/>
    <mergeCell ref="W176:W177"/>
    <mergeCell ref="X176:X177"/>
    <mergeCell ref="Y176:Y177"/>
    <mergeCell ref="Z176:Z177"/>
    <mergeCell ref="AA176:AA177"/>
    <mergeCell ref="AB176:AB177"/>
    <mergeCell ref="AC176:AC177"/>
    <mergeCell ref="AD176:AD177"/>
    <mergeCell ref="AE176:AE177"/>
    <mergeCell ref="AF176:AF177"/>
    <mergeCell ref="AG176:AG177"/>
    <mergeCell ref="C184:AI184"/>
    <mergeCell ref="R174:R175"/>
    <mergeCell ref="S174:S175"/>
    <mergeCell ref="T174:T175"/>
    <mergeCell ref="U174:U175"/>
    <mergeCell ref="V174:V175"/>
    <mergeCell ref="W174:W175"/>
    <mergeCell ref="X174:X175"/>
    <mergeCell ref="Y174:Y175"/>
    <mergeCell ref="Z174:Z175"/>
    <mergeCell ref="AA174:AA175"/>
    <mergeCell ref="AB174:AB175"/>
    <mergeCell ref="AC174:AC175"/>
    <mergeCell ref="AD174:AD175"/>
    <mergeCell ref="AE174:AE175"/>
    <mergeCell ref="AF174:AF175"/>
    <mergeCell ref="AG174:AG175"/>
    <mergeCell ref="B176:B177"/>
    <mergeCell ref="C176:C177"/>
    <mergeCell ref="D176:D177"/>
    <mergeCell ref="E176:E177"/>
    <mergeCell ref="F176:F177"/>
    <mergeCell ref="G176:G177"/>
    <mergeCell ref="H176:H177"/>
    <mergeCell ref="I176:I177"/>
    <mergeCell ref="J176:J177"/>
    <mergeCell ref="K176:K177"/>
    <mergeCell ref="L176:L177"/>
    <mergeCell ref="M176:M177"/>
    <mergeCell ref="N176:N177"/>
    <mergeCell ref="O176:O177"/>
    <mergeCell ref="P176:P177"/>
    <mergeCell ref="Q176:Q177"/>
    <mergeCell ref="R172:R173"/>
    <mergeCell ref="S172:S173"/>
    <mergeCell ref="T172:T173"/>
    <mergeCell ref="U172:U173"/>
    <mergeCell ref="V172:V173"/>
    <mergeCell ref="W172:W173"/>
    <mergeCell ref="X172:X173"/>
    <mergeCell ref="Y172:Y173"/>
    <mergeCell ref="Z172:Z173"/>
    <mergeCell ref="AA172:AA173"/>
    <mergeCell ref="AB172:AB173"/>
    <mergeCell ref="AC172:AC173"/>
    <mergeCell ref="AD172:AD173"/>
    <mergeCell ref="AE172:AE173"/>
    <mergeCell ref="AF172:AF173"/>
    <mergeCell ref="AG172:AG173"/>
    <mergeCell ref="B174:B175"/>
    <mergeCell ref="C174:C175"/>
    <mergeCell ref="D174:D175"/>
    <mergeCell ref="E174:E175"/>
    <mergeCell ref="F174:F175"/>
    <mergeCell ref="G174:G175"/>
    <mergeCell ref="H174:H175"/>
    <mergeCell ref="I174:I175"/>
    <mergeCell ref="J174:J175"/>
    <mergeCell ref="K174:K175"/>
    <mergeCell ref="L174:L175"/>
    <mergeCell ref="M174:M175"/>
    <mergeCell ref="N174:N175"/>
    <mergeCell ref="O174:O175"/>
    <mergeCell ref="P174:P175"/>
    <mergeCell ref="Q174:Q175"/>
    <mergeCell ref="S160:S161"/>
    <mergeCell ref="T160:T161"/>
    <mergeCell ref="U160:U161"/>
    <mergeCell ref="V160:V161"/>
    <mergeCell ref="W160:W161"/>
    <mergeCell ref="X160:X161"/>
    <mergeCell ref="Y160:Y161"/>
    <mergeCell ref="Z160:Z161"/>
    <mergeCell ref="AA160:AA161"/>
    <mergeCell ref="AB160:AB161"/>
    <mergeCell ref="AC160:AC161"/>
    <mergeCell ref="AD160:AD161"/>
    <mergeCell ref="AE160:AE161"/>
    <mergeCell ref="AF160:AF161"/>
    <mergeCell ref="AG160:AG161"/>
    <mergeCell ref="C168:AI168"/>
    <mergeCell ref="B172:B173"/>
    <mergeCell ref="C172:C173"/>
    <mergeCell ref="D172:D173"/>
    <mergeCell ref="E172:E173"/>
    <mergeCell ref="F172:F173"/>
    <mergeCell ref="G172:G173"/>
    <mergeCell ref="H172:H173"/>
    <mergeCell ref="I172:I173"/>
    <mergeCell ref="J172:J173"/>
    <mergeCell ref="K172:K173"/>
    <mergeCell ref="L172:L173"/>
    <mergeCell ref="M172:M173"/>
    <mergeCell ref="N172:N173"/>
    <mergeCell ref="O172:O173"/>
    <mergeCell ref="P172:P173"/>
    <mergeCell ref="Q172:Q173"/>
    <mergeCell ref="S158:S159"/>
    <mergeCell ref="T158:T159"/>
    <mergeCell ref="U158:U159"/>
    <mergeCell ref="V158:V159"/>
    <mergeCell ref="W158:W159"/>
    <mergeCell ref="X158:X159"/>
    <mergeCell ref="Y158:Y159"/>
    <mergeCell ref="Z158:Z159"/>
    <mergeCell ref="AA158:AA159"/>
    <mergeCell ref="AB158:AB159"/>
    <mergeCell ref="AC158:AC159"/>
    <mergeCell ref="AD158:AD159"/>
    <mergeCell ref="AE158:AE159"/>
    <mergeCell ref="AF158:AF159"/>
    <mergeCell ref="AG158:AG159"/>
    <mergeCell ref="B160:B161"/>
    <mergeCell ref="C160:C161"/>
    <mergeCell ref="D160:D161"/>
    <mergeCell ref="E160:E161"/>
    <mergeCell ref="F160:F161"/>
    <mergeCell ref="G160:G161"/>
    <mergeCell ref="H160:H161"/>
    <mergeCell ref="I160:I161"/>
    <mergeCell ref="J160:J161"/>
    <mergeCell ref="K160:K161"/>
    <mergeCell ref="L160:L161"/>
    <mergeCell ref="M160:M161"/>
    <mergeCell ref="N160:N161"/>
    <mergeCell ref="O160:O161"/>
    <mergeCell ref="P160:P161"/>
    <mergeCell ref="Q160:Q161"/>
    <mergeCell ref="R160:R161"/>
    <mergeCell ref="S156:S157"/>
    <mergeCell ref="T156:T157"/>
    <mergeCell ref="U156:U157"/>
    <mergeCell ref="V156:V157"/>
    <mergeCell ref="W156:W157"/>
    <mergeCell ref="X156:X157"/>
    <mergeCell ref="Y156:Y157"/>
    <mergeCell ref="Z156:Z157"/>
    <mergeCell ref="AA156:AA157"/>
    <mergeCell ref="AB156:AB157"/>
    <mergeCell ref="AC156:AC157"/>
    <mergeCell ref="AD156:AD157"/>
    <mergeCell ref="AE156:AE157"/>
    <mergeCell ref="AF156:AF157"/>
    <mergeCell ref="AG156:AG157"/>
    <mergeCell ref="B158:B159"/>
    <mergeCell ref="C158:C159"/>
    <mergeCell ref="D158:D159"/>
    <mergeCell ref="E158:E159"/>
    <mergeCell ref="F158:F159"/>
    <mergeCell ref="G158:G159"/>
    <mergeCell ref="H158:H159"/>
    <mergeCell ref="I158:I159"/>
    <mergeCell ref="J158:J159"/>
    <mergeCell ref="K158:K159"/>
    <mergeCell ref="L158:L159"/>
    <mergeCell ref="M158:M159"/>
    <mergeCell ref="N158:N159"/>
    <mergeCell ref="O158:O159"/>
    <mergeCell ref="P158:P159"/>
    <mergeCell ref="Q158:Q159"/>
    <mergeCell ref="R158:R159"/>
    <mergeCell ref="B156:B157"/>
    <mergeCell ref="C156:C157"/>
    <mergeCell ref="D156:D157"/>
    <mergeCell ref="E156:E157"/>
    <mergeCell ref="F156:F157"/>
    <mergeCell ref="G156:G157"/>
    <mergeCell ref="H156:H157"/>
    <mergeCell ref="I156:I157"/>
    <mergeCell ref="J156:J157"/>
    <mergeCell ref="K156:K157"/>
    <mergeCell ref="L156:L157"/>
    <mergeCell ref="M156:M157"/>
    <mergeCell ref="N156:N157"/>
    <mergeCell ref="O156:O157"/>
    <mergeCell ref="P156:P157"/>
    <mergeCell ref="Q156:Q157"/>
    <mergeCell ref="R156:R157"/>
    <mergeCell ref="R144:R145"/>
    <mergeCell ref="S144:S145"/>
    <mergeCell ref="T144:T145"/>
    <mergeCell ref="U144:U145"/>
    <mergeCell ref="V144:V145"/>
    <mergeCell ref="W144:W145"/>
    <mergeCell ref="X144:X145"/>
    <mergeCell ref="Y144:Y145"/>
    <mergeCell ref="Z144:Z145"/>
    <mergeCell ref="AA144:AA145"/>
    <mergeCell ref="AB144:AB145"/>
    <mergeCell ref="AC144:AC145"/>
    <mergeCell ref="AD144:AD145"/>
    <mergeCell ref="AE144:AE145"/>
    <mergeCell ref="AF144:AF145"/>
    <mergeCell ref="AG144:AG145"/>
    <mergeCell ref="C152:AI152"/>
    <mergeCell ref="R142:R143"/>
    <mergeCell ref="S142:S143"/>
    <mergeCell ref="T142:T143"/>
    <mergeCell ref="U142:U143"/>
    <mergeCell ref="V142:V143"/>
    <mergeCell ref="W142:W143"/>
    <mergeCell ref="X142:X143"/>
    <mergeCell ref="Y142:Y143"/>
    <mergeCell ref="Z142:Z143"/>
    <mergeCell ref="AA142:AA143"/>
    <mergeCell ref="AB142:AB143"/>
    <mergeCell ref="AC142:AC143"/>
    <mergeCell ref="AD142:AD143"/>
    <mergeCell ref="AE142:AE143"/>
    <mergeCell ref="AF142:AF143"/>
    <mergeCell ref="AG142:AG143"/>
    <mergeCell ref="B144:B145"/>
    <mergeCell ref="C144:C145"/>
    <mergeCell ref="D144:D145"/>
    <mergeCell ref="E144:E145"/>
    <mergeCell ref="F144:F145"/>
    <mergeCell ref="G144:G145"/>
    <mergeCell ref="H144:H145"/>
    <mergeCell ref="I144:I145"/>
    <mergeCell ref="J144:J145"/>
    <mergeCell ref="K144:K145"/>
    <mergeCell ref="L144:L145"/>
    <mergeCell ref="M144:M145"/>
    <mergeCell ref="N144:N145"/>
    <mergeCell ref="O144:O145"/>
    <mergeCell ref="P144:P145"/>
    <mergeCell ref="Q144:Q145"/>
    <mergeCell ref="R140:R141"/>
    <mergeCell ref="S140:S141"/>
    <mergeCell ref="T140:T141"/>
    <mergeCell ref="U140:U141"/>
    <mergeCell ref="V140:V141"/>
    <mergeCell ref="W140:W141"/>
    <mergeCell ref="X140:X141"/>
    <mergeCell ref="Y140:Y141"/>
    <mergeCell ref="Z140:Z141"/>
    <mergeCell ref="AA140:AA141"/>
    <mergeCell ref="AB140:AB141"/>
    <mergeCell ref="AC140:AC141"/>
    <mergeCell ref="AD140:AD141"/>
    <mergeCell ref="AE140:AE141"/>
    <mergeCell ref="AF140:AF141"/>
    <mergeCell ref="AG140:AG141"/>
    <mergeCell ref="B142:B143"/>
    <mergeCell ref="C142:C143"/>
    <mergeCell ref="D142:D143"/>
    <mergeCell ref="E142:E143"/>
    <mergeCell ref="F142:F143"/>
    <mergeCell ref="G142:G143"/>
    <mergeCell ref="H142:H143"/>
    <mergeCell ref="I142:I143"/>
    <mergeCell ref="J142:J143"/>
    <mergeCell ref="K142:K143"/>
    <mergeCell ref="L142:L143"/>
    <mergeCell ref="M142:M143"/>
    <mergeCell ref="N142:N143"/>
    <mergeCell ref="O142:O143"/>
    <mergeCell ref="P142:P143"/>
    <mergeCell ref="Q142:Q143"/>
    <mergeCell ref="S128:S129"/>
    <mergeCell ref="T128:T129"/>
    <mergeCell ref="U128:U129"/>
    <mergeCell ref="V128:V129"/>
    <mergeCell ref="W128:W129"/>
    <mergeCell ref="X128:X129"/>
    <mergeCell ref="Y128:Y129"/>
    <mergeCell ref="Z128:Z129"/>
    <mergeCell ref="AA128:AA129"/>
    <mergeCell ref="AB128:AB129"/>
    <mergeCell ref="AC128:AC129"/>
    <mergeCell ref="AD128:AD129"/>
    <mergeCell ref="AE128:AE129"/>
    <mergeCell ref="AF128:AF129"/>
    <mergeCell ref="AG128:AG129"/>
    <mergeCell ref="C136:AI136"/>
    <mergeCell ref="B140:B141"/>
    <mergeCell ref="C140:C141"/>
    <mergeCell ref="D140:D141"/>
    <mergeCell ref="E140:E141"/>
    <mergeCell ref="F140:F141"/>
    <mergeCell ref="G140:G141"/>
    <mergeCell ref="H140:H141"/>
    <mergeCell ref="I140:I141"/>
    <mergeCell ref="J140:J141"/>
    <mergeCell ref="K140:K141"/>
    <mergeCell ref="L140:L141"/>
    <mergeCell ref="M140:M141"/>
    <mergeCell ref="N140:N141"/>
    <mergeCell ref="O140:O141"/>
    <mergeCell ref="P140:P141"/>
    <mergeCell ref="Q140:Q141"/>
    <mergeCell ref="S126:S127"/>
    <mergeCell ref="T126:T127"/>
    <mergeCell ref="U126:U127"/>
    <mergeCell ref="V126:V127"/>
    <mergeCell ref="W126:W127"/>
    <mergeCell ref="X126:X127"/>
    <mergeCell ref="Y126:Y127"/>
    <mergeCell ref="Z126:Z127"/>
    <mergeCell ref="AA126:AA127"/>
    <mergeCell ref="AB126:AB127"/>
    <mergeCell ref="AC126:AC127"/>
    <mergeCell ref="AD126:AD127"/>
    <mergeCell ref="AE126:AE127"/>
    <mergeCell ref="AF126:AF127"/>
    <mergeCell ref="AG126:AG127"/>
    <mergeCell ref="B128:B129"/>
    <mergeCell ref="C128:C129"/>
    <mergeCell ref="D128:D129"/>
    <mergeCell ref="E128:E129"/>
    <mergeCell ref="F128:F129"/>
    <mergeCell ref="G128:G129"/>
    <mergeCell ref="H128:H129"/>
    <mergeCell ref="I128:I129"/>
    <mergeCell ref="J128:J129"/>
    <mergeCell ref="K128:K129"/>
    <mergeCell ref="L128:L129"/>
    <mergeCell ref="M128:M129"/>
    <mergeCell ref="N128:N129"/>
    <mergeCell ref="O128:O129"/>
    <mergeCell ref="P128:P129"/>
    <mergeCell ref="Q128:Q129"/>
    <mergeCell ref="R128:R129"/>
    <mergeCell ref="S124:S125"/>
    <mergeCell ref="T124:T125"/>
    <mergeCell ref="U124:U125"/>
    <mergeCell ref="V124:V125"/>
    <mergeCell ref="W124:W125"/>
    <mergeCell ref="X124:X125"/>
    <mergeCell ref="Y124:Y125"/>
    <mergeCell ref="Z124:Z125"/>
    <mergeCell ref="AA124:AA125"/>
    <mergeCell ref="AB124:AB125"/>
    <mergeCell ref="AC124:AC125"/>
    <mergeCell ref="AD124:AD125"/>
    <mergeCell ref="AE124:AE125"/>
    <mergeCell ref="AF124:AF125"/>
    <mergeCell ref="AG124:AG125"/>
    <mergeCell ref="B126:B127"/>
    <mergeCell ref="C126:C127"/>
    <mergeCell ref="D126:D127"/>
    <mergeCell ref="E126:E127"/>
    <mergeCell ref="F126:F127"/>
    <mergeCell ref="G126:G127"/>
    <mergeCell ref="H126:H127"/>
    <mergeCell ref="I126:I127"/>
    <mergeCell ref="J126:J127"/>
    <mergeCell ref="K126:K127"/>
    <mergeCell ref="L126:L127"/>
    <mergeCell ref="M126:M127"/>
    <mergeCell ref="N126:N127"/>
    <mergeCell ref="O126:O127"/>
    <mergeCell ref="P126:P127"/>
    <mergeCell ref="Q126:Q127"/>
    <mergeCell ref="R126:R127"/>
    <mergeCell ref="B124:B125"/>
    <mergeCell ref="C124:C125"/>
    <mergeCell ref="D124:D125"/>
    <mergeCell ref="E124:E125"/>
    <mergeCell ref="F124:F125"/>
    <mergeCell ref="G124:G125"/>
    <mergeCell ref="H124:H125"/>
    <mergeCell ref="I124:I125"/>
    <mergeCell ref="J124:J125"/>
    <mergeCell ref="K124:K125"/>
    <mergeCell ref="L124:L125"/>
    <mergeCell ref="M124:M125"/>
    <mergeCell ref="N124:N125"/>
    <mergeCell ref="O124:O125"/>
    <mergeCell ref="P124:P125"/>
    <mergeCell ref="Q124:Q125"/>
    <mergeCell ref="R124:R125"/>
    <mergeCell ref="R112:R113"/>
    <mergeCell ref="S112:S113"/>
    <mergeCell ref="T112:T113"/>
    <mergeCell ref="U112:U113"/>
    <mergeCell ref="V112:V113"/>
    <mergeCell ref="W112:W113"/>
    <mergeCell ref="X112:X113"/>
    <mergeCell ref="Y112:Y113"/>
    <mergeCell ref="Z112:Z113"/>
    <mergeCell ref="AA112:AA113"/>
    <mergeCell ref="AB112:AB113"/>
    <mergeCell ref="AC112:AC113"/>
    <mergeCell ref="AD112:AD113"/>
    <mergeCell ref="AE112:AE113"/>
    <mergeCell ref="AF112:AF113"/>
    <mergeCell ref="AG112:AG113"/>
    <mergeCell ref="C120:AI120"/>
    <mergeCell ref="R110:R111"/>
    <mergeCell ref="S110:S111"/>
    <mergeCell ref="T110:T111"/>
    <mergeCell ref="U110:U111"/>
    <mergeCell ref="V110:V111"/>
    <mergeCell ref="W110:W111"/>
    <mergeCell ref="X110:X111"/>
    <mergeCell ref="Y110:Y111"/>
    <mergeCell ref="Z110:Z111"/>
    <mergeCell ref="AA110:AA111"/>
    <mergeCell ref="AB110:AB111"/>
    <mergeCell ref="AC110:AC111"/>
    <mergeCell ref="AD110:AD111"/>
    <mergeCell ref="AE110:AE111"/>
    <mergeCell ref="AF110:AF111"/>
    <mergeCell ref="AG110:AG111"/>
    <mergeCell ref="B112:B113"/>
    <mergeCell ref="C112:C113"/>
    <mergeCell ref="D112:D113"/>
    <mergeCell ref="E112:E113"/>
    <mergeCell ref="F112:F113"/>
    <mergeCell ref="G112:G113"/>
    <mergeCell ref="H112:H113"/>
    <mergeCell ref="I112:I113"/>
    <mergeCell ref="J112:J113"/>
    <mergeCell ref="K112:K113"/>
    <mergeCell ref="L112:L113"/>
    <mergeCell ref="M112:M113"/>
    <mergeCell ref="N112:N113"/>
    <mergeCell ref="O112:O113"/>
    <mergeCell ref="P112:P113"/>
    <mergeCell ref="Q112:Q113"/>
    <mergeCell ref="R108:R109"/>
    <mergeCell ref="S108:S109"/>
    <mergeCell ref="T108:T109"/>
    <mergeCell ref="U108:U109"/>
    <mergeCell ref="V108:V109"/>
    <mergeCell ref="W108:W109"/>
    <mergeCell ref="X108:X109"/>
    <mergeCell ref="Y108:Y109"/>
    <mergeCell ref="Z108:Z109"/>
    <mergeCell ref="AA108:AA109"/>
    <mergeCell ref="AB108:AB109"/>
    <mergeCell ref="AC108:AC109"/>
    <mergeCell ref="AD108:AD109"/>
    <mergeCell ref="AE108:AE109"/>
    <mergeCell ref="AF108:AF109"/>
    <mergeCell ref="AG108:AG109"/>
    <mergeCell ref="B110:B111"/>
    <mergeCell ref="C110:C111"/>
    <mergeCell ref="D110:D111"/>
    <mergeCell ref="E110:E111"/>
    <mergeCell ref="F110:F111"/>
    <mergeCell ref="G110:G111"/>
    <mergeCell ref="H110:H111"/>
    <mergeCell ref="I110:I111"/>
    <mergeCell ref="J110:J111"/>
    <mergeCell ref="K110:K111"/>
    <mergeCell ref="L110:L111"/>
    <mergeCell ref="M110:M111"/>
    <mergeCell ref="N110:N111"/>
    <mergeCell ref="O110:O111"/>
    <mergeCell ref="P110:P111"/>
    <mergeCell ref="Q110:Q111"/>
    <mergeCell ref="S96:S97"/>
    <mergeCell ref="T96:T97"/>
    <mergeCell ref="U96:U97"/>
    <mergeCell ref="V96:V97"/>
    <mergeCell ref="W96:W97"/>
    <mergeCell ref="X96:X97"/>
    <mergeCell ref="Y96:Y97"/>
    <mergeCell ref="Z96:Z97"/>
    <mergeCell ref="AA96:AA97"/>
    <mergeCell ref="AB96:AB97"/>
    <mergeCell ref="AC96:AC97"/>
    <mergeCell ref="AD96:AD97"/>
    <mergeCell ref="AE96:AE97"/>
    <mergeCell ref="AF96:AF97"/>
    <mergeCell ref="AG96:AG97"/>
    <mergeCell ref="C104:AI104"/>
    <mergeCell ref="B108:B109"/>
    <mergeCell ref="C108:C109"/>
    <mergeCell ref="D108:D109"/>
    <mergeCell ref="E108:E109"/>
    <mergeCell ref="F108:F109"/>
    <mergeCell ref="G108:G109"/>
    <mergeCell ref="H108:H109"/>
    <mergeCell ref="I108:I109"/>
    <mergeCell ref="J108:J109"/>
    <mergeCell ref="K108:K109"/>
    <mergeCell ref="L108:L109"/>
    <mergeCell ref="M108:M109"/>
    <mergeCell ref="N108:N109"/>
    <mergeCell ref="O108:O109"/>
    <mergeCell ref="P108:P109"/>
    <mergeCell ref="Q108:Q109"/>
    <mergeCell ref="S94:S95"/>
    <mergeCell ref="T94:T95"/>
    <mergeCell ref="U94:U95"/>
    <mergeCell ref="V94:V95"/>
    <mergeCell ref="W94:W95"/>
    <mergeCell ref="X94:X95"/>
    <mergeCell ref="Y94:Y95"/>
    <mergeCell ref="Z94:Z95"/>
    <mergeCell ref="AA94:AA95"/>
    <mergeCell ref="AB94:AB95"/>
    <mergeCell ref="AC94:AC95"/>
    <mergeCell ref="AD94:AD95"/>
    <mergeCell ref="AE94:AE95"/>
    <mergeCell ref="AF94:AF95"/>
    <mergeCell ref="AG94:AG95"/>
    <mergeCell ref="B96:B97"/>
    <mergeCell ref="C96:C97"/>
    <mergeCell ref="D96:D97"/>
    <mergeCell ref="E96:E97"/>
    <mergeCell ref="F96:F97"/>
    <mergeCell ref="G96:G97"/>
    <mergeCell ref="H96:H97"/>
    <mergeCell ref="I96:I97"/>
    <mergeCell ref="J96:J97"/>
    <mergeCell ref="K96:K97"/>
    <mergeCell ref="L96:L97"/>
    <mergeCell ref="M96:M97"/>
    <mergeCell ref="N96:N97"/>
    <mergeCell ref="O96:O97"/>
    <mergeCell ref="P96:P97"/>
    <mergeCell ref="Q96:Q97"/>
    <mergeCell ref="R96:R97"/>
    <mergeCell ref="S92:S93"/>
    <mergeCell ref="T92:T93"/>
    <mergeCell ref="U92:U93"/>
    <mergeCell ref="V92:V93"/>
    <mergeCell ref="W92:W93"/>
    <mergeCell ref="X92:X93"/>
    <mergeCell ref="Y92:Y93"/>
    <mergeCell ref="Z92:Z93"/>
    <mergeCell ref="AA92:AA93"/>
    <mergeCell ref="AB92:AB93"/>
    <mergeCell ref="AC92:AC93"/>
    <mergeCell ref="AD92:AD93"/>
    <mergeCell ref="AE92:AE93"/>
    <mergeCell ref="AF92:AF93"/>
    <mergeCell ref="AG92:AG93"/>
    <mergeCell ref="B94:B95"/>
    <mergeCell ref="C94:C95"/>
    <mergeCell ref="D94:D95"/>
    <mergeCell ref="E94:E95"/>
    <mergeCell ref="F94:F95"/>
    <mergeCell ref="G94:G95"/>
    <mergeCell ref="H94:H95"/>
    <mergeCell ref="I94:I95"/>
    <mergeCell ref="J94:J95"/>
    <mergeCell ref="K94:K95"/>
    <mergeCell ref="L94:L95"/>
    <mergeCell ref="M94:M95"/>
    <mergeCell ref="N94:N95"/>
    <mergeCell ref="O94:O95"/>
    <mergeCell ref="P94:P95"/>
    <mergeCell ref="Q94:Q95"/>
    <mergeCell ref="R94:R95"/>
    <mergeCell ref="T80:T81"/>
    <mergeCell ref="U80:U81"/>
    <mergeCell ref="V80:V81"/>
    <mergeCell ref="W80:W81"/>
    <mergeCell ref="X80:X81"/>
    <mergeCell ref="Y80:Y81"/>
    <mergeCell ref="Z80:Z81"/>
    <mergeCell ref="AA80:AA81"/>
    <mergeCell ref="AB80:AB81"/>
    <mergeCell ref="AC80:AC81"/>
    <mergeCell ref="AD80:AD81"/>
    <mergeCell ref="AE80:AE81"/>
    <mergeCell ref="AF80:AF81"/>
    <mergeCell ref="AG80:AG81"/>
    <mergeCell ref="C88:AI88"/>
    <mergeCell ref="B92:B93"/>
    <mergeCell ref="C92:C93"/>
    <mergeCell ref="D92:D93"/>
    <mergeCell ref="E92:E93"/>
    <mergeCell ref="F92:F93"/>
    <mergeCell ref="G92:G93"/>
    <mergeCell ref="H92:H93"/>
    <mergeCell ref="I92:I93"/>
    <mergeCell ref="J92:J93"/>
    <mergeCell ref="K92:K93"/>
    <mergeCell ref="L92:L93"/>
    <mergeCell ref="M92:M93"/>
    <mergeCell ref="N92:N93"/>
    <mergeCell ref="O92:O93"/>
    <mergeCell ref="P92:P93"/>
    <mergeCell ref="Q92:Q93"/>
    <mergeCell ref="R92:R93"/>
    <mergeCell ref="T78:T79"/>
    <mergeCell ref="U78:U79"/>
    <mergeCell ref="V78:V79"/>
    <mergeCell ref="W78:W79"/>
    <mergeCell ref="X78:X79"/>
    <mergeCell ref="Y78:Y79"/>
    <mergeCell ref="Z78:Z79"/>
    <mergeCell ref="AA78:AA79"/>
    <mergeCell ref="AB78:AB79"/>
    <mergeCell ref="AC78:AC79"/>
    <mergeCell ref="AD78:AD79"/>
    <mergeCell ref="AE78:AE79"/>
    <mergeCell ref="AF78:AF79"/>
    <mergeCell ref="AG78:AG79"/>
    <mergeCell ref="B80:B81"/>
    <mergeCell ref="C80:C81"/>
    <mergeCell ref="D80:D81"/>
    <mergeCell ref="E80:E81"/>
    <mergeCell ref="F80:F81"/>
    <mergeCell ref="G80:G81"/>
    <mergeCell ref="H80:H81"/>
    <mergeCell ref="I80:I81"/>
    <mergeCell ref="J80:J81"/>
    <mergeCell ref="K80:K81"/>
    <mergeCell ref="L80:L81"/>
    <mergeCell ref="M80:M81"/>
    <mergeCell ref="N80:N81"/>
    <mergeCell ref="O80:O81"/>
    <mergeCell ref="P80:P81"/>
    <mergeCell ref="Q80:Q81"/>
    <mergeCell ref="R80:R81"/>
    <mergeCell ref="S80:S81"/>
    <mergeCell ref="T76:T77"/>
    <mergeCell ref="U76:U77"/>
    <mergeCell ref="V76:V77"/>
    <mergeCell ref="W76:W77"/>
    <mergeCell ref="X76:X77"/>
    <mergeCell ref="Y76:Y77"/>
    <mergeCell ref="Z76:Z77"/>
    <mergeCell ref="AA76:AA77"/>
    <mergeCell ref="AB76:AB77"/>
    <mergeCell ref="AC76:AC77"/>
    <mergeCell ref="AD76:AD77"/>
    <mergeCell ref="AE76:AE77"/>
    <mergeCell ref="AF76:AF77"/>
    <mergeCell ref="AG76:AG77"/>
    <mergeCell ref="B78:B79"/>
    <mergeCell ref="C78:C79"/>
    <mergeCell ref="D78:D79"/>
    <mergeCell ref="E78:E79"/>
    <mergeCell ref="F78:F79"/>
    <mergeCell ref="G78:G79"/>
    <mergeCell ref="H78:H79"/>
    <mergeCell ref="I78:I79"/>
    <mergeCell ref="J78:J79"/>
    <mergeCell ref="K78:K79"/>
    <mergeCell ref="L78:L79"/>
    <mergeCell ref="M78:M79"/>
    <mergeCell ref="N78:N79"/>
    <mergeCell ref="O78:O79"/>
    <mergeCell ref="P78:P79"/>
    <mergeCell ref="Q78:Q79"/>
    <mergeCell ref="R78:R79"/>
    <mergeCell ref="S78:S79"/>
    <mergeCell ref="U64:U65"/>
    <mergeCell ref="V64:V65"/>
    <mergeCell ref="W64:W65"/>
    <mergeCell ref="X64:X65"/>
    <mergeCell ref="Y64:Y65"/>
    <mergeCell ref="Z64:Z65"/>
    <mergeCell ref="AA64:AA65"/>
    <mergeCell ref="AB64:AB65"/>
    <mergeCell ref="AC64:AC65"/>
    <mergeCell ref="AD64:AD65"/>
    <mergeCell ref="AE64:AE65"/>
    <mergeCell ref="AF64:AF65"/>
    <mergeCell ref="AG64:AG65"/>
    <mergeCell ref="C72:AI72"/>
    <mergeCell ref="B76:B77"/>
    <mergeCell ref="C76:C77"/>
    <mergeCell ref="D76:D77"/>
    <mergeCell ref="E76:E77"/>
    <mergeCell ref="F76:F77"/>
    <mergeCell ref="G76:G77"/>
    <mergeCell ref="H76:H77"/>
    <mergeCell ref="I76:I77"/>
    <mergeCell ref="J76:J77"/>
    <mergeCell ref="K76:K77"/>
    <mergeCell ref="L76:L77"/>
    <mergeCell ref="M76:M77"/>
    <mergeCell ref="N76:N77"/>
    <mergeCell ref="O76:O77"/>
    <mergeCell ref="P76:P77"/>
    <mergeCell ref="Q76:Q77"/>
    <mergeCell ref="R76:R77"/>
    <mergeCell ref="S76:S77"/>
    <mergeCell ref="U62:U63"/>
    <mergeCell ref="V62:V63"/>
    <mergeCell ref="W62:W63"/>
    <mergeCell ref="X62:X63"/>
    <mergeCell ref="Y62:Y63"/>
    <mergeCell ref="Z62:Z63"/>
    <mergeCell ref="AA62:AA63"/>
    <mergeCell ref="AB62:AB63"/>
    <mergeCell ref="AC62:AC63"/>
    <mergeCell ref="AD62:AD63"/>
    <mergeCell ref="AE62:AE63"/>
    <mergeCell ref="AF62:AF63"/>
    <mergeCell ref="AG62:AG63"/>
    <mergeCell ref="B64:B65"/>
    <mergeCell ref="C64:C65"/>
    <mergeCell ref="D64:D65"/>
    <mergeCell ref="E64:E65"/>
    <mergeCell ref="F64:F65"/>
    <mergeCell ref="G64:G65"/>
    <mergeCell ref="H64:H65"/>
    <mergeCell ref="I64:I65"/>
    <mergeCell ref="J64:J65"/>
    <mergeCell ref="K64:K65"/>
    <mergeCell ref="L64:L65"/>
    <mergeCell ref="M64:M65"/>
    <mergeCell ref="N64:N65"/>
    <mergeCell ref="O64:O65"/>
    <mergeCell ref="P64:P65"/>
    <mergeCell ref="Q64:Q65"/>
    <mergeCell ref="R64:R65"/>
    <mergeCell ref="S64:S65"/>
    <mergeCell ref="T64:T65"/>
    <mergeCell ref="U60:U61"/>
    <mergeCell ref="V60:V61"/>
    <mergeCell ref="W60:W61"/>
    <mergeCell ref="X60:X61"/>
    <mergeCell ref="Y60:Y61"/>
    <mergeCell ref="Z60:Z61"/>
    <mergeCell ref="AA60:AA61"/>
    <mergeCell ref="AB60:AB61"/>
    <mergeCell ref="AC60:AC61"/>
    <mergeCell ref="AD60:AD61"/>
    <mergeCell ref="AE60:AE61"/>
    <mergeCell ref="AF60:AF61"/>
    <mergeCell ref="AG60:AG61"/>
    <mergeCell ref="B62:B63"/>
    <mergeCell ref="C62:C63"/>
    <mergeCell ref="D62:D63"/>
    <mergeCell ref="E62:E63"/>
    <mergeCell ref="F62:F63"/>
    <mergeCell ref="G62:G63"/>
    <mergeCell ref="H62:H63"/>
    <mergeCell ref="I62:I63"/>
    <mergeCell ref="J62:J63"/>
    <mergeCell ref="K62:K63"/>
    <mergeCell ref="L62:L63"/>
    <mergeCell ref="M62:M63"/>
    <mergeCell ref="N62:N63"/>
    <mergeCell ref="O62:O63"/>
    <mergeCell ref="P62:P63"/>
    <mergeCell ref="Q62:Q63"/>
    <mergeCell ref="R62:R63"/>
    <mergeCell ref="S62:S63"/>
    <mergeCell ref="T62:T63"/>
    <mergeCell ref="V48:V49"/>
    <mergeCell ref="W48:W49"/>
    <mergeCell ref="X48:X49"/>
    <mergeCell ref="Y48:Y49"/>
    <mergeCell ref="Z48:Z49"/>
    <mergeCell ref="AA48:AA49"/>
    <mergeCell ref="AB48:AB49"/>
    <mergeCell ref="AC48:AC49"/>
    <mergeCell ref="AD48:AD49"/>
    <mergeCell ref="AE48:AE49"/>
    <mergeCell ref="AF48:AF49"/>
    <mergeCell ref="AG48:AG49"/>
    <mergeCell ref="C56:AI56"/>
    <mergeCell ref="B60:B61"/>
    <mergeCell ref="C60:C61"/>
    <mergeCell ref="D60:D61"/>
    <mergeCell ref="E60:E61"/>
    <mergeCell ref="F60:F61"/>
    <mergeCell ref="G60:G61"/>
    <mergeCell ref="H60:H61"/>
    <mergeCell ref="I60:I61"/>
    <mergeCell ref="J60:J61"/>
    <mergeCell ref="K60:K61"/>
    <mergeCell ref="L60:L61"/>
    <mergeCell ref="M60:M61"/>
    <mergeCell ref="N60:N61"/>
    <mergeCell ref="O60:O61"/>
    <mergeCell ref="P60:P61"/>
    <mergeCell ref="Q60:Q61"/>
    <mergeCell ref="R60:R61"/>
    <mergeCell ref="S60:S61"/>
    <mergeCell ref="T60:T61"/>
    <mergeCell ref="V46:V47"/>
    <mergeCell ref="W46:W47"/>
    <mergeCell ref="X46:X47"/>
    <mergeCell ref="Y46:Y47"/>
    <mergeCell ref="Z46:Z47"/>
    <mergeCell ref="AA46:AA47"/>
    <mergeCell ref="AB46:AB47"/>
    <mergeCell ref="AC46:AC47"/>
    <mergeCell ref="AD46:AD47"/>
    <mergeCell ref="AE46:AE47"/>
    <mergeCell ref="AF46:AF47"/>
    <mergeCell ref="AG46:AG47"/>
    <mergeCell ref="B48:B49"/>
    <mergeCell ref="C48:C49"/>
    <mergeCell ref="D48:D49"/>
    <mergeCell ref="E48:E49"/>
    <mergeCell ref="F48:F49"/>
    <mergeCell ref="G48:G49"/>
    <mergeCell ref="H48:H49"/>
    <mergeCell ref="I48:I49"/>
    <mergeCell ref="J48:J49"/>
    <mergeCell ref="K48:K49"/>
    <mergeCell ref="L48:L49"/>
    <mergeCell ref="M48:M49"/>
    <mergeCell ref="N48:N49"/>
    <mergeCell ref="O48:O49"/>
    <mergeCell ref="P48:P49"/>
    <mergeCell ref="Q48:Q49"/>
    <mergeCell ref="R48:R49"/>
    <mergeCell ref="S48:S49"/>
    <mergeCell ref="T48:T49"/>
    <mergeCell ref="U48:U49"/>
    <mergeCell ref="V44:V45"/>
    <mergeCell ref="W44:W45"/>
    <mergeCell ref="X44:X45"/>
    <mergeCell ref="Y44:Y45"/>
    <mergeCell ref="Z44:Z45"/>
    <mergeCell ref="AA44:AA45"/>
    <mergeCell ref="AB44:AB45"/>
    <mergeCell ref="AC44:AC45"/>
    <mergeCell ref="AD44:AD45"/>
    <mergeCell ref="AE44:AE45"/>
    <mergeCell ref="AF44:AF45"/>
    <mergeCell ref="AG44:AG45"/>
    <mergeCell ref="B46:B47"/>
    <mergeCell ref="C46:C47"/>
    <mergeCell ref="D46:D47"/>
    <mergeCell ref="E46:E47"/>
    <mergeCell ref="F46:F47"/>
    <mergeCell ref="G46:G47"/>
    <mergeCell ref="H46:H47"/>
    <mergeCell ref="I46:I47"/>
    <mergeCell ref="J46:J47"/>
    <mergeCell ref="K46:K47"/>
    <mergeCell ref="L46:L47"/>
    <mergeCell ref="M46:M47"/>
    <mergeCell ref="N46:N47"/>
    <mergeCell ref="O46:O47"/>
    <mergeCell ref="P46:P47"/>
    <mergeCell ref="Q46:Q47"/>
    <mergeCell ref="R46:R47"/>
    <mergeCell ref="S46:S47"/>
    <mergeCell ref="T46:T47"/>
    <mergeCell ref="U46:U47"/>
    <mergeCell ref="W32:W33"/>
    <mergeCell ref="X32:X33"/>
    <mergeCell ref="Y32:Y33"/>
    <mergeCell ref="Z32:Z33"/>
    <mergeCell ref="AA32:AA33"/>
    <mergeCell ref="AB32:AB33"/>
    <mergeCell ref="AC32:AC33"/>
    <mergeCell ref="AD32:AD33"/>
    <mergeCell ref="AE32:AE33"/>
    <mergeCell ref="AF32:AF33"/>
    <mergeCell ref="AG32:AG33"/>
    <mergeCell ref="C40:AI40"/>
    <mergeCell ref="B44:B45"/>
    <mergeCell ref="C44:C45"/>
    <mergeCell ref="D44:D45"/>
    <mergeCell ref="E44:E45"/>
    <mergeCell ref="F44:F45"/>
    <mergeCell ref="G44:G45"/>
    <mergeCell ref="H44:H45"/>
    <mergeCell ref="I44:I45"/>
    <mergeCell ref="J44:J45"/>
    <mergeCell ref="K44:K45"/>
    <mergeCell ref="L44:L45"/>
    <mergeCell ref="M44:M45"/>
    <mergeCell ref="N44:N45"/>
    <mergeCell ref="O44:O45"/>
    <mergeCell ref="P44:P45"/>
    <mergeCell ref="Q44:Q45"/>
    <mergeCell ref="R44:R45"/>
    <mergeCell ref="S44:S45"/>
    <mergeCell ref="T44:T45"/>
    <mergeCell ref="U44:U45"/>
    <mergeCell ref="W30:W31"/>
    <mergeCell ref="X30:X31"/>
    <mergeCell ref="Y30:Y31"/>
    <mergeCell ref="Z30:Z31"/>
    <mergeCell ref="AA30:AA31"/>
    <mergeCell ref="AB30:AB31"/>
    <mergeCell ref="AC30:AC31"/>
    <mergeCell ref="AD30:AD31"/>
    <mergeCell ref="AE30:AE31"/>
    <mergeCell ref="AF30:AF31"/>
    <mergeCell ref="AG30:AG31"/>
    <mergeCell ref="B32:B33"/>
    <mergeCell ref="C32:C33"/>
    <mergeCell ref="D32:D33"/>
    <mergeCell ref="E32:E33"/>
    <mergeCell ref="F32:F33"/>
    <mergeCell ref="G32:G33"/>
    <mergeCell ref="H32:H33"/>
    <mergeCell ref="I32:I33"/>
    <mergeCell ref="J32:J33"/>
    <mergeCell ref="K32:K33"/>
    <mergeCell ref="L32:L33"/>
    <mergeCell ref="M32:M33"/>
    <mergeCell ref="N32:N33"/>
    <mergeCell ref="O32:O33"/>
    <mergeCell ref="P32:P33"/>
    <mergeCell ref="Q32:Q33"/>
    <mergeCell ref="R32:R33"/>
    <mergeCell ref="S32:S33"/>
    <mergeCell ref="T32:T33"/>
    <mergeCell ref="U32:U33"/>
    <mergeCell ref="V32:V33"/>
    <mergeCell ref="W28:W29"/>
    <mergeCell ref="X28:X29"/>
    <mergeCell ref="Y28:Y29"/>
    <mergeCell ref="Z28:Z29"/>
    <mergeCell ref="AA28:AA29"/>
    <mergeCell ref="AB28:AB29"/>
    <mergeCell ref="AC28:AC29"/>
    <mergeCell ref="AD28:AD29"/>
    <mergeCell ref="AE28:AE29"/>
    <mergeCell ref="AF28:AF29"/>
    <mergeCell ref="AG28:AG29"/>
    <mergeCell ref="B30:B31"/>
    <mergeCell ref="C30:C31"/>
    <mergeCell ref="D30:D31"/>
    <mergeCell ref="E30:E31"/>
    <mergeCell ref="F30:F31"/>
    <mergeCell ref="G30:G31"/>
    <mergeCell ref="H30:H31"/>
    <mergeCell ref="I30:I31"/>
    <mergeCell ref="J30:J31"/>
    <mergeCell ref="K30:K31"/>
    <mergeCell ref="L30:L31"/>
    <mergeCell ref="M30:M31"/>
    <mergeCell ref="N30:N31"/>
    <mergeCell ref="O30:O31"/>
    <mergeCell ref="P30:P31"/>
    <mergeCell ref="Q30:Q31"/>
    <mergeCell ref="R30:R31"/>
    <mergeCell ref="S30:S31"/>
    <mergeCell ref="T30:T31"/>
    <mergeCell ref="U30:U31"/>
    <mergeCell ref="V30:V31"/>
    <mergeCell ref="X16:X17"/>
    <mergeCell ref="Y16:Y17"/>
    <mergeCell ref="Z16:Z17"/>
    <mergeCell ref="AA16:AA17"/>
    <mergeCell ref="AB16:AB17"/>
    <mergeCell ref="AC16:AC17"/>
    <mergeCell ref="AD16:AD17"/>
    <mergeCell ref="AE16:AE17"/>
    <mergeCell ref="AF16:AF17"/>
    <mergeCell ref="AG16:AG17"/>
    <mergeCell ref="C24:AI24"/>
    <mergeCell ref="B28:B29"/>
    <mergeCell ref="C28:C29"/>
    <mergeCell ref="D28:D29"/>
    <mergeCell ref="E28:E29"/>
    <mergeCell ref="F28:F29"/>
    <mergeCell ref="G28:G29"/>
    <mergeCell ref="H28:H29"/>
    <mergeCell ref="I28:I29"/>
    <mergeCell ref="J28:J29"/>
    <mergeCell ref="K28:K29"/>
    <mergeCell ref="L28:L29"/>
    <mergeCell ref="M28:M29"/>
    <mergeCell ref="N28:N29"/>
    <mergeCell ref="O28:O29"/>
    <mergeCell ref="P28:P29"/>
    <mergeCell ref="Q28:Q29"/>
    <mergeCell ref="R28:R29"/>
    <mergeCell ref="S28:S29"/>
    <mergeCell ref="T28:T29"/>
    <mergeCell ref="U28:U29"/>
    <mergeCell ref="V28:V29"/>
    <mergeCell ref="X14:X15"/>
    <mergeCell ref="Y14:Y15"/>
    <mergeCell ref="Z14:Z15"/>
    <mergeCell ref="AA14:AA15"/>
    <mergeCell ref="AB14:AB15"/>
    <mergeCell ref="AC14:AC15"/>
    <mergeCell ref="AD14:AD15"/>
    <mergeCell ref="AE14:AE15"/>
    <mergeCell ref="AF14:AF15"/>
    <mergeCell ref="AG14:AG15"/>
    <mergeCell ref="B16:B17"/>
    <mergeCell ref="C16:C17"/>
    <mergeCell ref="D16:D17"/>
    <mergeCell ref="E16:E17"/>
    <mergeCell ref="F16:F17"/>
    <mergeCell ref="G16:G17"/>
    <mergeCell ref="H16:H17"/>
    <mergeCell ref="I16:I17"/>
    <mergeCell ref="J16:J17"/>
    <mergeCell ref="K16:K17"/>
    <mergeCell ref="L16:L17"/>
    <mergeCell ref="M16:M17"/>
    <mergeCell ref="N16:N17"/>
    <mergeCell ref="O16:O17"/>
    <mergeCell ref="P16:P17"/>
    <mergeCell ref="Q16:Q17"/>
    <mergeCell ref="R16:R17"/>
    <mergeCell ref="S16:S17"/>
    <mergeCell ref="T16:T17"/>
    <mergeCell ref="U16:U17"/>
    <mergeCell ref="V16:V17"/>
    <mergeCell ref="W16:W17"/>
    <mergeCell ref="X12:X13"/>
    <mergeCell ref="Y12:Y13"/>
    <mergeCell ref="Z12:Z13"/>
    <mergeCell ref="AA12:AA13"/>
    <mergeCell ref="AB12:AB13"/>
    <mergeCell ref="AC12:AC13"/>
    <mergeCell ref="AD12:AD13"/>
    <mergeCell ref="AE12:AE13"/>
    <mergeCell ref="AF12:AF13"/>
    <mergeCell ref="AG12:AG13"/>
    <mergeCell ref="B14:B15"/>
    <mergeCell ref="C14:C15"/>
    <mergeCell ref="D14:D15"/>
    <mergeCell ref="E14:E15"/>
    <mergeCell ref="F14:F15"/>
    <mergeCell ref="G14:G15"/>
    <mergeCell ref="H14:H15"/>
    <mergeCell ref="I14:I15"/>
    <mergeCell ref="J14:J15"/>
    <mergeCell ref="K14:K15"/>
    <mergeCell ref="L14:L15"/>
    <mergeCell ref="M14:M15"/>
    <mergeCell ref="N14:N15"/>
    <mergeCell ref="O14:O15"/>
    <mergeCell ref="P14:P15"/>
    <mergeCell ref="Q14:Q15"/>
    <mergeCell ref="R14:R15"/>
    <mergeCell ref="S14:S15"/>
    <mergeCell ref="T14:T15"/>
    <mergeCell ref="U14:U15"/>
    <mergeCell ref="V14:V15"/>
    <mergeCell ref="W14:W15"/>
    <mergeCell ref="B5:E5"/>
    <mergeCell ref="G5:J5"/>
    <mergeCell ref="L5:N5"/>
    <mergeCell ref="P5:R5"/>
    <mergeCell ref="S5:T5"/>
    <mergeCell ref="U5:V5"/>
    <mergeCell ref="W5:X5"/>
    <mergeCell ref="Y5:Z5"/>
    <mergeCell ref="AB5:AG5"/>
    <mergeCell ref="C8:AI8"/>
    <mergeCell ref="B12:B13"/>
    <mergeCell ref="C12:C13"/>
    <mergeCell ref="D12:D13"/>
    <mergeCell ref="E12:E13"/>
    <mergeCell ref="F12:F13"/>
    <mergeCell ref="G12:G13"/>
    <mergeCell ref="H12:H13"/>
    <mergeCell ref="I12:I13"/>
    <mergeCell ref="J12:J13"/>
    <mergeCell ref="K12:K13"/>
    <mergeCell ref="L12:L13"/>
    <mergeCell ref="M12:M13"/>
    <mergeCell ref="N12:N13"/>
    <mergeCell ref="O12:O13"/>
    <mergeCell ref="P12:P13"/>
    <mergeCell ref="Q12:Q13"/>
    <mergeCell ref="R12:R13"/>
    <mergeCell ref="S12:S13"/>
    <mergeCell ref="T12:T13"/>
    <mergeCell ref="U12:U13"/>
    <mergeCell ref="V12:V13"/>
    <mergeCell ref="W12:W13"/>
    <mergeCell ref="U2:V2"/>
    <mergeCell ref="W2:X2"/>
    <mergeCell ref="Y2:Z2"/>
    <mergeCell ref="AB2:AG2"/>
    <mergeCell ref="B3:E3"/>
    <mergeCell ref="S3:T3"/>
    <mergeCell ref="U3:V3"/>
    <mergeCell ref="W3:X3"/>
    <mergeCell ref="Y3:Z3"/>
    <mergeCell ref="AB3:AG3"/>
    <mergeCell ref="B4:E4"/>
    <mergeCell ref="G4:J4"/>
    <mergeCell ref="S4:T4"/>
    <mergeCell ref="U4:V4"/>
    <mergeCell ref="W4:X4"/>
    <mergeCell ref="Y4:Z4"/>
    <mergeCell ref="AB4:AG4"/>
  </mergeCells>
  <phoneticPr fontId="11"/>
  <conditionalFormatting sqref="C10:AG10 C26:AG26 C42:AG42 C58:AG58 C74:AG74 C90:AG90 C106:AG106 C122:AG122 C138:AG138 C154:AG154 C170:AG170 C186:AG186 C202:AG202 C218:AG218 C234:AG234 C250:AG250 C266:AG266 C282:AG282 C298:AG298 C314:AG314 C330:AG330">
    <cfRule type="expression" dxfId="49" priority="2">
      <formula>OR(C10=0,C10=C10-DAY(C10)-WEEKDAY(C10-DAY(C10)-5,3)+7*2)</formula>
    </cfRule>
    <cfRule type="expression" dxfId="48" priority="3">
      <formula>OR(C10=0,C10=C10-DAY(C10)-WEEKDAY(C10-DAY(C10)-5,3)+7*4)</formula>
    </cfRule>
  </conditionalFormatting>
  <conditionalFormatting sqref="C10:AG11">
    <cfRule type="expression" dxfId="47" priority="49">
      <formula>WEEKDAY(C$10)=7</formula>
    </cfRule>
    <cfRule type="expression" dxfId="46" priority="50">
      <formula>WEEKDAY(C$10)=1</formula>
    </cfRule>
  </conditionalFormatting>
  <conditionalFormatting sqref="C12:AG13 C28:AG29 C44:AG45 C60:AG61 C76:AG77 C92:AG93 C108:AG109 C124:AG125 C140:AG141 C156:AG157 C172:AG173 C188:AG189 C204:AG205 C220:AG221 C236:AG237 C252:AG253 C268:AG269 C284:AG285 C300:AG301 C316:AG317 C332:AG333">
    <cfRule type="cellIs" dxfId="45" priority="5" operator="equal">
      <formula>"中止,夏休,冬休"</formula>
    </cfRule>
  </conditionalFormatting>
  <conditionalFormatting sqref="C14:AG17 C30:AG33 C46:AG49 C62:AG65 C78:AG81 C94:AG97 C110:AG113 C126:AG129 C142:AG145 C158:AG161 C174:AG177 C190:AG193 C206:AG209 C222:AG225 C238:AG241 C254:AG257 C270:AG273 C286:AG289 C302:AG305 C318:AG321 C334:AG337">
    <cfRule type="cellIs" dxfId="44" priority="6" operator="equal">
      <formula>"雨"</formula>
    </cfRule>
    <cfRule type="cellIs" dxfId="43" priority="7" operator="equal">
      <formula>"休"</formula>
    </cfRule>
  </conditionalFormatting>
  <conditionalFormatting sqref="C26:AG27">
    <cfRule type="expression" dxfId="42" priority="46">
      <formula>WEEKDAY(C$26)=7</formula>
    </cfRule>
    <cfRule type="expression" dxfId="41" priority="47">
      <formula>WEEKDAY(C$26)=1</formula>
    </cfRule>
  </conditionalFormatting>
  <conditionalFormatting sqref="C42:AG43">
    <cfRule type="expression" dxfId="40" priority="44">
      <formula>WEEKDAY(C$42)=7</formula>
    </cfRule>
    <cfRule type="expression" dxfId="39" priority="45">
      <formula>WEEKDAY(C$42)=1</formula>
    </cfRule>
  </conditionalFormatting>
  <conditionalFormatting sqref="C58:AG59">
    <cfRule type="expression" dxfId="38" priority="43">
      <formula>WEEKDAY(C$58)=1</formula>
    </cfRule>
    <cfRule type="expression" dxfId="37" priority="42">
      <formula>WEEKDAY(C$58)=7</formula>
    </cfRule>
  </conditionalFormatting>
  <conditionalFormatting sqref="C74:AG75">
    <cfRule type="expression" dxfId="36" priority="41">
      <formula>WEEKDAY(C$74)=1</formula>
    </cfRule>
    <cfRule type="expression" dxfId="35" priority="40">
      <formula>WEEKDAY(C$74)=7</formula>
    </cfRule>
  </conditionalFormatting>
  <conditionalFormatting sqref="C90:AG91">
    <cfRule type="expression" dxfId="34" priority="39">
      <formula>WEEKDAY(C$90)=1</formula>
    </cfRule>
    <cfRule type="expression" dxfId="33" priority="38">
      <formula>WEEKDAY(C$90)=7</formula>
    </cfRule>
  </conditionalFormatting>
  <conditionalFormatting sqref="C106:AG107">
    <cfRule type="expression" dxfId="32" priority="37">
      <formula>WEEKDAY(C$106)=1</formula>
    </cfRule>
    <cfRule type="expression" dxfId="31" priority="36">
      <formula>WEEKDAY(C$106)=7</formula>
    </cfRule>
  </conditionalFormatting>
  <conditionalFormatting sqref="C122:AG123">
    <cfRule type="expression" dxfId="30" priority="35">
      <formula>WEEKDAY(C$122)=1</formula>
    </cfRule>
    <cfRule type="expression" dxfId="29" priority="34">
      <formula>WEEKDAY(C$122)=7</formula>
    </cfRule>
  </conditionalFormatting>
  <conditionalFormatting sqref="C138:AG139">
    <cfRule type="expression" dxfId="28" priority="32">
      <formula>WEEKDAY(C$138)=7</formula>
    </cfRule>
    <cfRule type="expression" dxfId="27" priority="33">
      <formula>WEEKDAY(C$138)=1</formula>
    </cfRule>
  </conditionalFormatting>
  <conditionalFormatting sqref="C154:AG155">
    <cfRule type="expression" dxfId="26" priority="31">
      <formula>WEEKDAY(C$154)=1</formula>
    </cfRule>
    <cfRule type="expression" dxfId="25" priority="30">
      <formula>WEEKDAY(C$154)=7</formula>
    </cfRule>
  </conditionalFormatting>
  <conditionalFormatting sqref="C170:AG171">
    <cfRule type="expression" dxfId="24" priority="29">
      <formula>WEEKDAY(C$170)=1</formula>
    </cfRule>
    <cfRule type="expression" dxfId="23" priority="28">
      <formula>WEEKDAY(C$170)=7</formula>
    </cfRule>
  </conditionalFormatting>
  <conditionalFormatting sqref="C186:AG187">
    <cfRule type="expression" dxfId="22" priority="27">
      <formula>WEEKDAY(C$186)=1</formula>
    </cfRule>
    <cfRule type="expression" dxfId="21" priority="26">
      <formula>WEEKDAY(C$186)=7</formula>
    </cfRule>
  </conditionalFormatting>
  <conditionalFormatting sqref="C202:AG203">
    <cfRule type="expression" dxfId="20" priority="25">
      <formula>WEEKDAY(C$202)=1</formula>
    </cfRule>
    <cfRule type="expression" dxfId="19" priority="24">
      <formula>WEEKDAY(C$202)=7</formula>
    </cfRule>
  </conditionalFormatting>
  <conditionalFormatting sqref="C218:AG219">
    <cfRule type="expression" dxfId="18" priority="22">
      <formula>WEEKDAY(C$218)=7</formula>
    </cfRule>
    <cfRule type="expression" dxfId="17" priority="23">
      <formula>WEEKDAY(C$218)=1</formula>
    </cfRule>
  </conditionalFormatting>
  <conditionalFormatting sqref="C234:AG235">
    <cfRule type="expression" dxfId="16" priority="20">
      <formula>WEEKDAY(C$234)=7</formula>
    </cfRule>
    <cfRule type="expression" dxfId="15" priority="21">
      <formula>WEEKDAY(C$234)=1</formula>
    </cfRule>
  </conditionalFormatting>
  <conditionalFormatting sqref="C250:AG251">
    <cfRule type="expression" dxfId="14" priority="19">
      <formula>WEEKDAY(C$250)=1</formula>
    </cfRule>
    <cfRule type="expression" dxfId="13" priority="18">
      <formula>WEEKDAY(C$250)=7</formula>
    </cfRule>
  </conditionalFormatting>
  <conditionalFormatting sqref="C266:AG267">
    <cfRule type="expression" dxfId="12" priority="17">
      <formula>WEEKDAY(C$266)=1</formula>
    </cfRule>
    <cfRule type="expression" dxfId="11" priority="16">
      <formula>WEEKDAY(C$266)=7</formula>
    </cfRule>
  </conditionalFormatting>
  <conditionalFormatting sqref="C282:AG283">
    <cfRule type="expression" dxfId="10" priority="15">
      <formula>WEEKDAY(C$282)=1</formula>
    </cfRule>
    <cfRule type="expression" dxfId="9" priority="14">
      <formula>WEEKDAY(C$282)=7</formula>
    </cfRule>
  </conditionalFormatting>
  <conditionalFormatting sqref="C298:AG299">
    <cfRule type="expression" dxfId="8" priority="13">
      <formula>WEEKDAY(C$298)=1</formula>
    </cfRule>
    <cfRule type="expression" dxfId="7" priority="12">
      <formula>WEEKDAY(C$298)=7</formula>
    </cfRule>
  </conditionalFormatting>
  <conditionalFormatting sqref="C314:AG315">
    <cfRule type="expression" dxfId="6" priority="11">
      <formula>WEEKDAY(C$314)=1</formula>
    </cfRule>
    <cfRule type="expression" dxfId="5" priority="10">
      <formula>WEEKDAY(C$314)=7</formula>
    </cfRule>
  </conditionalFormatting>
  <conditionalFormatting sqref="C330:AG331">
    <cfRule type="expression" dxfId="4" priority="8">
      <formula>WEEKDAY(C$330)=7</formula>
    </cfRule>
    <cfRule type="expression" dxfId="3" priority="9">
      <formula>WEEKDAY(C$330)=1</formula>
    </cfRule>
  </conditionalFormatting>
  <conditionalFormatting sqref="AH2:AH5">
    <cfRule type="expression" dxfId="2" priority="51">
      <formula>$AH$5="未達成"</formula>
    </cfRule>
  </conditionalFormatting>
  <conditionalFormatting sqref="AI16 AI32 AI48 AI64 AI80 AI96 AI112 AI128 AI144 AI160 AI176 AI192 AI208 AI224 AI240 AI256 AI272 AI288 AI304 AI320 AI336">
    <cfRule type="cellIs" dxfId="1" priority="48" operator="lessThan">
      <formula>0.285</formula>
    </cfRule>
  </conditionalFormatting>
  <conditionalFormatting sqref="AI17 AL17 AI33 AL33 AI49 AL49 AI65 AL65 AI81 AL81 AI97 AL97 AI113 AL113 AI129 AL129 AI145 AL145 AI161 AL161 AI177 AL177 AI193 AL193 AI209 AL209 AI225 AL225 AI241 AL241 AI257 AL257 AI273 AL273 AI289 AL289 AI305 AL305 AI321 AL321 AI337 AL337">
    <cfRule type="expression" dxfId="0" priority="4">
      <formula>AI17="NG"</formula>
    </cfRule>
  </conditionalFormatting>
  <dataValidations count="3">
    <dataValidation type="list" allowBlank="1" showInputMessage="1" showErrorMessage="1" sqref="C14:AG15 C30:D31 G30:K31 N30:R31 T30:Y31 AB30:AG31 C46:I47 K46:P47 R46:W47 Y46:AD47 AF46:AG47 C62:G63 I62:N63 P62:U63 W62:AB63 AD62:AG63 C78:D79 F78:K79 M78:R79 T78:Y79 AA78:AG79 C94:H95 J94:O95 Q94:V95 X94:AC95 AE94:AG95 C110:F111 H110:M111 O110:T111 V110:AA111 AC110:AG111 C126:C127 E126:J127 L126:Q127 S126:X127 Z126:AG127 C142:H143 J142:O143 Q142:V143 X142:AC143 AE142:AG143 C158:E159 G158:L159 N158:S159 U158:Z159 AB158:AG159 C174:AG175 C190:AG191 C206:AG207 C222:AG223 C238:AG239 C254:AG255 C270:AG271 C286:AG287 C302:AG303 C318:AG319 C334:AG335" xr:uid="{00000000-0002-0000-0100-000000000000}">
      <formula1>"休"</formula1>
      <formula2>0</formula2>
    </dataValidation>
    <dataValidation type="list" showInputMessage="1" showErrorMessage="1" sqref="C16:AG17 E30:F31 L30:M31 S30:S31 Z30:AA32 C32:Y32 AB32:AG32 C33:AG33 J46:J48 Q46:Q48 X46:X48 AE46:AE48 C48:I48 K48:P48 R48:W48 Y48:AD48 AF48:AG48 C49:AG49 H62:H64 O62:O64 V62:V64 AC62:AC64 C64:G64 I64:N64 P64:U64 W64:AB64 AD64:AG64 C65:AG65 E78:E80 L78:L80 S78:S80 Z78:Z80 C80:D80 F80:K80 M80:R80 T80:Y80 AA80:AG80 C81:AG81 I94:I96 P94:P96 W94:W96 AD94:AD96 C96:H96 J96:O96 Q96:V96 X96:AC96 AE96:AG96 C97:AG97 G110:G112 N110:N112 U110:U112 AB110:AB112 C112:F112 H112:M112 O112:T112 V112:AA112 AC112:AG112 C113:AG113 D126:D128 K126:K128 R126:R128 Y126:Y128 C128:C129 E128:J128 L128:Q128 S128:X128 Z128:AG128 D129:AG129 I142:I144 P142:P144 W142:W144 AD142:AD144 C144:H144 J144:O144 Q144:V144 X144:AC144 AE144:AG144 C145:AG145 F158:F160 M158:M160 T158:T160 AA158:AA160 C160:E160 G160:L160 N160:S160 U160:Z160 AB160:AG160 C161:AG161 C176:AG177 C192:AG193 C208:AG209 C224:AG225 C240:AG241 C256:AG257 C272:AG273 C288:AG289 C304:AG305 C320:AG321 C336:AG337" xr:uid="{00000000-0002-0000-0100-000001000000}">
      <formula1>"休,雨"</formula1>
      <formula2>0</formula2>
    </dataValidation>
    <dataValidation type="list" allowBlank="1" showInputMessage="1" showErrorMessage="1" sqref="C12:AG13 C28:AG29 C44:AG45 C60:AG61 C76:AG77 C92:AG93 C108:AG109 C124:AG125 C140:AG141 C156:AG157 C172:AG173 C188:AG189 C204:AG205 C220:AG221 C236:AG237 C252:AG253 C268:AG269 C284:AG285 C300:AG301 C316:AG317 C332:AG333" xr:uid="{00000000-0002-0000-0100-000002000000}">
      <formula1>"中止,夏休,冬休"</formula1>
      <formula2>0</formula2>
    </dataValidation>
  </dataValidations>
  <pageMargins left="0.51180555555555596" right="0.118055555555556" top="0.55138888888888904" bottom="0.35416666666666702" header="0.31527777777777799" footer="0.511811023622047"/>
  <pageSetup paperSize="9" scale="64" orientation="portrait" horizontalDpi="300" verticalDpi="300" r:id="rId1"/>
  <headerFooter>
    <oddHeader>&amp;R&amp;"ＤＦ特太ゴシック体,標準"（別紙１）</oddHeader>
  </headerFooter>
  <rowBreaks count="2" manualBreakCount="2">
    <brk id="149" max="16383" man="1"/>
    <brk id="295" max="16383" man="1"/>
  </rowBreaks>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別紙3</vt:lpstr>
      <vt:lpstr>記入例</vt:lpstr>
      <vt:lpstr>記入例!Print_Area</vt:lpstr>
      <vt:lpstr>別紙3!Print_Area</vt:lpstr>
      <vt:lpstr>記入例!Print_Titles</vt:lpstr>
      <vt:lpstr>別紙3!Print_Titles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鹿児島県</dc:creator>
  <dc:description/>
  <cp:lastModifiedBy>新谷 武史</cp:lastModifiedBy>
  <cp:revision>0</cp:revision>
  <cp:lastPrinted>2026-09-08T04:00:05Z</cp:lastPrinted>
  <dcterms:created xsi:type="dcterms:W3CDTF">2018-12-07T04:03:56Z</dcterms:created>
  <dcterms:modified xsi:type="dcterms:W3CDTF">2026-09-08T04:00:08Z</dcterms:modified>
  <dc:language>ja-JP</dc:language>
</cp:coreProperties>
</file>